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O14" i="2" l="1"/>
  <c r="P14" i="2" s="1"/>
  <c r="E17" i="2"/>
  <c r="E23" i="2" s="1"/>
  <c r="M17" i="2"/>
  <c r="D17" i="2"/>
  <c r="D22" i="2"/>
  <c r="E22" i="2"/>
  <c r="F22" i="2"/>
  <c r="G22" i="2"/>
  <c r="H22" i="2"/>
  <c r="I22" i="2"/>
  <c r="J22" i="2"/>
  <c r="K22" i="2"/>
  <c r="L22" i="2"/>
  <c r="M22" i="2"/>
  <c r="M23" i="2" s="1"/>
  <c r="N22" i="2"/>
  <c r="F17" i="2"/>
  <c r="F23" i="2" s="1"/>
  <c r="G17" i="2"/>
  <c r="H17" i="2"/>
  <c r="H23" i="2" s="1"/>
  <c r="I17" i="2"/>
  <c r="J17" i="2"/>
  <c r="J23" i="2" s="1"/>
  <c r="K17" i="2"/>
  <c r="K23" i="2" s="1"/>
  <c r="L17" i="2"/>
  <c r="L23" i="2" s="1"/>
  <c r="N17" i="2"/>
  <c r="O18" i="2"/>
  <c r="P18" i="2" s="1"/>
  <c r="O19" i="2"/>
  <c r="P19" i="2" s="1"/>
  <c r="O20" i="2"/>
  <c r="P20" i="2" s="1"/>
  <c r="O21" i="2"/>
  <c r="P21" i="2" s="1"/>
  <c r="O8" i="2"/>
  <c r="P8" i="2" s="1"/>
  <c r="O9" i="2"/>
  <c r="P9" i="2"/>
  <c r="O10" i="2"/>
  <c r="P10" i="2" s="1"/>
  <c r="O11" i="2"/>
  <c r="P11" i="2" s="1"/>
  <c r="O12" i="2"/>
  <c r="P12" i="2" s="1"/>
  <c r="O13" i="2"/>
  <c r="P13" i="2"/>
  <c r="O15" i="2"/>
  <c r="P15" i="2" s="1"/>
  <c r="O16" i="2"/>
  <c r="P16" i="2" s="1"/>
  <c r="N23" i="2" l="1"/>
  <c r="O22" i="2"/>
  <c r="P22" i="2" s="1"/>
  <c r="I23" i="2"/>
  <c r="O17" i="2"/>
  <c r="P17" i="2" s="1"/>
  <c r="D23" i="2"/>
  <c r="G23" i="2"/>
  <c r="O23" i="2" l="1"/>
  <c r="P23" i="2" s="1"/>
</calcChain>
</file>

<file path=xl/sharedStrings.xml><?xml version="1.0" encoding="utf-8"?>
<sst xmlns="http://schemas.openxmlformats.org/spreadsheetml/2006/main" count="42" uniqueCount="41">
  <si>
    <t>финансовый отчет о расходовании денежных средств за II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</si>
  <si>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</si>
  <si>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</si>
  <si>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</si>
  <si>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</si>
  <si>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</si>
  <si>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</si>
  <si>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</si>
  <si>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</si>
  <si>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</si>
  <si>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</si>
  <si>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Вывоз мусора</t>
  </si>
  <si>
    <t>Банковское обслужи-вание</t>
  </si>
  <si>
    <t>Бухгалтер-ское обслуживание</t>
  </si>
  <si>
    <t>Связь</t>
  </si>
  <si>
    <t>Налоги</t>
  </si>
  <si>
    <t>ЗП</t>
  </si>
  <si>
    <t>Итого</t>
  </si>
  <si>
    <t>Июнь</t>
  </si>
  <si>
    <t>Остаток денежных средств на 01.06.2016</t>
  </si>
  <si>
    <t>ЧОО ООБФ "Российский детский фонд"</t>
  </si>
  <si>
    <t>ООО ТД "Профторгэксперт"</t>
  </si>
  <si>
    <t>ООО "Ай Ти Вектор"</t>
  </si>
  <si>
    <t>ИП Лебедева Е.В.</t>
  </si>
  <si>
    <t>ООО "АМТЭК"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</si>
  <si>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</si>
  <si>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</si>
  <si>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</si>
  <si>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</si>
  <si>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УФК по Челябинской области</t>
  </si>
  <si>
    <t>ИТОГО</t>
  </si>
  <si>
    <t>Реализация информационных проектов</t>
  </si>
  <si>
    <t>Субсидия целевого
финансирования социально значимого проекта
"Лето со смыслом - 2016"</t>
  </si>
  <si>
    <t>Субсидия в соотв.с проектом "Шумовой муз.оркестр,творч.мастер"</t>
  </si>
  <si>
    <t>Центр помощи детям "Звездный дождь"</t>
  </si>
  <si>
    <t>Пожертвование через ящик, установленный  в сети Аптек "Классика"</t>
  </si>
  <si>
    <t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t>
  </si>
  <si>
    <t>ИП Банников</t>
  </si>
  <si>
    <t xml:space="preserve">Пожертвование от физических лиц </t>
  </si>
  <si>
    <t>ПАО "Сбербанк"</t>
  </si>
  <si>
    <t>Министерство социальных отношений Челябинской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</si>
</sst>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wrapText="1"/>
    </xf>
    <xf numFmtId="4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left" vertical="center" wrapText="1"/>
    </xf>
    <xf numFmtId="4" fontId="3" fillId="0" borderId="7" xfId="2" applyNumberFormat="1" applyFont="1" applyFill="1" applyBorder="1" applyAlignment="1">
      <alignment horizontal="left" vertical="center" wrapText="1"/>
    </xf>
    <xf numFmtId="0" fontId="7" fillId="0" borderId="7" xfId="2" applyFont="1" applyFill="1" applyBorder="1" applyAlignment="1">
      <alignment horizontal="left" vertical="center" wrapText="1"/>
    </xf>
    <xf numFmtId="4" fontId="3" fillId="0" borderId="5" xfId="2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2" fontId="11" fillId="0" borderId="3" xfId="1" applyNumberFormat="1" applyFont="1" applyFill="1" applyBorder="1" applyAlignment="1">
      <alignment horizontal="left" vertical="center" wrapText="1"/>
    </xf>
    <xf numFmtId="4" fontId="6" fillId="0" borderId="3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wrapText="1"/>
    </xf>
    <xf numFmtId="0" fontId="3" fillId="2" borderId="1" xfId="2" applyFont="1" applyFill="1" applyBorder="1" applyAlignment="1">
      <alignment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3" xfId="2" applyNumberFormat="1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wrapText="1"/>
    </xf>
    <xf numFmtId="4" fontId="6" fillId="3" borderId="1" xfId="2" applyNumberFormat="1" applyFont="1" applyFill="1" applyBorder="1" applyAlignment="1">
      <alignment horizont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2" applyFont="1" applyFill="1" applyBorder="1" applyAlignment="1">
      <alignment wrapText="1"/>
    </xf>
    <xf numFmtId="4" fontId="3" fillId="0" borderId="0" xfId="2" applyNumberFormat="1" applyFont="1" applyFill="1" applyAlignment="1">
      <alignment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4" fontId="5" fillId="2" borderId="3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5"/>
  <sheetViews>
    <sheetView tabSelected="1" zoomScale="73" zoomScaleNormal="73" workbookViewId="0">
      <selection activeCell="P17" sqref="P17"/>
    </sheetView>
  </sheetViews>
  <sheetFormatPr defaultRowHeight="15" x14ac:dyDescent="0.25"/>
  <cols>
    <col min="1" max="1" width="9.140625" style="34"/>
    <col min="2" max="2" width="27.5703125" style="34" customWidth="1"/>
    <col min="3" max="3" width="23" style="34" customWidth="1"/>
    <col min="4" max="4" width="16.5703125" style="34" customWidth="1"/>
    <col min="5" max="15" width="13.42578125" style="34" customWidth="1"/>
    <col min="16" max="16" width="18.42578125" style="34" customWidth="1"/>
    <col min="17" max="16384" width="9.140625" style="34"/>
  </cols>
  <sheetData>
    <row r="1" spans="1:166" ht="18.75" x14ac:dyDescent="0.3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</row>
    <row r="2" spans="1:166" ht="18.75" x14ac:dyDescent="0.3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</row>
    <row r="3" spans="1:166" x14ac:dyDescent="0.25">
      <c r="A3" s="39" t="s">
        <v>1</v>
      </c>
      <c r="B3" s="40" t="s">
        <v>2</v>
      </c>
      <c r="C3" s="39" t="s">
        <v>3</v>
      </c>
      <c r="D3" s="39" t="s">
        <v>4</v>
      </c>
      <c r="E3" s="40" t="s">
        <v>5</v>
      </c>
      <c r="F3" s="43" t="s">
        <v>6</v>
      </c>
      <c r="G3" s="44"/>
      <c r="H3" s="44"/>
      <c r="I3" s="44"/>
      <c r="J3" s="44"/>
      <c r="K3" s="44"/>
      <c r="L3" s="44"/>
      <c r="M3" s="44"/>
      <c r="N3" s="44"/>
      <c r="O3" s="45"/>
      <c r="P3" s="40" t="s">
        <v>7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</row>
    <row r="4" spans="1:166" ht="15" customHeight="1" x14ac:dyDescent="0.25">
      <c r="A4" s="39"/>
      <c r="B4" s="41"/>
      <c r="C4" s="39"/>
      <c r="D4" s="39"/>
      <c r="E4" s="41"/>
      <c r="F4" s="39" t="s">
        <v>8</v>
      </c>
      <c r="G4" s="40" t="s">
        <v>9</v>
      </c>
      <c r="H4" s="39" t="s">
        <v>10</v>
      </c>
      <c r="I4" s="40" t="s">
        <v>11</v>
      </c>
      <c r="J4" s="40" t="s">
        <v>12</v>
      </c>
      <c r="K4" s="40" t="s">
        <v>13</v>
      </c>
      <c r="L4" s="40" t="s">
        <v>14</v>
      </c>
      <c r="M4" s="40" t="s">
        <v>15</v>
      </c>
      <c r="N4" s="40" t="s">
        <v>16</v>
      </c>
      <c r="O4" s="40" t="s">
        <v>17</v>
      </c>
      <c r="P4" s="41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</row>
    <row r="5" spans="1:166" x14ac:dyDescent="0.25">
      <c r="A5" s="39"/>
      <c r="B5" s="42"/>
      <c r="C5" s="39"/>
      <c r="D5" s="39"/>
      <c r="E5" s="42"/>
      <c r="F5" s="39"/>
      <c r="G5" s="42"/>
      <c r="H5" s="39"/>
      <c r="I5" s="42"/>
      <c r="J5" s="42"/>
      <c r="K5" s="42"/>
      <c r="L5" s="42"/>
      <c r="M5" s="42"/>
      <c r="N5" s="42"/>
      <c r="O5" s="42"/>
      <c r="P5" s="42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</row>
    <row r="6" spans="1:166" ht="26.25" x14ac:dyDescent="0.25">
      <c r="A6" s="50" t="s">
        <v>18</v>
      </c>
      <c r="B6" s="51"/>
      <c r="C6" s="51"/>
      <c r="D6" s="51"/>
      <c r="E6" s="51"/>
      <c r="F6" s="51"/>
      <c r="G6" s="51"/>
      <c r="H6" s="51"/>
      <c r="I6" s="51"/>
      <c r="J6" s="11"/>
      <c r="K6" s="11"/>
      <c r="L6" s="11"/>
      <c r="M6" s="5"/>
      <c r="N6" s="12"/>
      <c r="O6" s="11"/>
      <c r="P6" s="8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</row>
    <row r="7" spans="1:166" ht="26.25" x14ac:dyDescent="0.25">
      <c r="A7" s="46" t="s">
        <v>19</v>
      </c>
      <c r="B7" s="47"/>
      <c r="C7" s="47"/>
      <c r="D7" s="7">
        <v>1187855.52</v>
      </c>
      <c r="E7" s="13"/>
      <c r="F7" s="14"/>
      <c r="G7" s="15"/>
      <c r="H7" s="15"/>
      <c r="I7" s="15"/>
      <c r="J7" s="11"/>
      <c r="K7" s="11"/>
      <c r="L7" s="11"/>
      <c r="M7" s="5"/>
      <c r="N7" s="12"/>
      <c r="O7" s="11"/>
      <c r="P7" s="8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</row>
    <row r="8" spans="1:166" ht="42.75" x14ac:dyDescent="0.25">
      <c r="A8" s="40">
        <v>1</v>
      </c>
      <c r="B8" s="40" t="s">
        <v>34</v>
      </c>
      <c r="C8" s="4" t="s">
        <v>20</v>
      </c>
      <c r="D8" s="5">
        <v>-39.6</v>
      </c>
      <c r="E8" s="16">
        <v>40000</v>
      </c>
      <c r="F8" s="5">
        <v>960</v>
      </c>
      <c r="G8" s="5"/>
      <c r="H8" s="5"/>
      <c r="I8" s="5"/>
      <c r="J8" s="5"/>
      <c r="K8" s="5"/>
      <c r="L8" s="5"/>
      <c r="M8" s="5">
        <v>16290</v>
      </c>
      <c r="N8" s="5">
        <v>0</v>
      </c>
      <c r="O8" s="5">
        <f t="shared" ref="O8:O15" si="0">SUM(F8:N8)</f>
        <v>17250</v>
      </c>
      <c r="P8" s="5">
        <f t="shared" ref="P8:P15" si="1">D8+E8-O8</f>
        <v>22710.400000000001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</row>
    <row r="9" spans="1:166" ht="28.5" x14ac:dyDescent="0.25">
      <c r="A9" s="48"/>
      <c r="B9" s="48"/>
      <c r="C9" s="4" t="s">
        <v>21</v>
      </c>
      <c r="D9" s="5">
        <v>0</v>
      </c>
      <c r="E9" s="16">
        <v>10000</v>
      </c>
      <c r="F9" s="5"/>
      <c r="G9" s="5"/>
      <c r="H9" s="5"/>
      <c r="I9" s="5">
        <v>794.66000000000008</v>
      </c>
      <c r="J9" s="5"/>
      <c r="K9" s="5">
        <v>8750</v>
      </c>
      <c r="L9" s="5"/>
      <c r="M9" s="5"/>
      <c r="N9" s="5"/>
      <c r="O9" s="5">
        <f t="shared" si="0"/>
        <v>9544.66</v>
      </c>
      <c r="P9" s="5">
        <f t="shared" si="1"/>
        <v>455.34000000000015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</row>
    <row r="10" spans="1:166" ht="28.5" x14ac:dyDescent="0.25">
      <c r="A10" s="48"/>
      <c r="B10" s="48"/>
      <c r="C10" s="4" t="s">
        <v>22</v>
      </c>
      <c r="D10" s="5">
        <v>0</v>
      </c>
      <c r="E10" s="16">
        <v>5000</v>
      </c>
      <c r="F10" s="5"/>
      <c r="G10" s="5"/>
      <c r="H10" s="5">
        <v>2500</v>
      </c>
      <c r="I10" s="5"/>
      <c r="J10" s="5"/>
      <c r="K10" s="5"/>
      <c r="L10" s="5">
        <v>2000</v>
      </c>
      <c r="M10" s="5"/>
      <c r="N10" s="5"/>
      <c r="O10" s="5">
        <f t="shared" si="0"/>
        <v>4500</v>
      </c>
      <c r="P10" s="5">
        <f t="shared" si="1"/>
        <v>500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</row>
    <row r="11" spans="1:166" x14ac:dyDescent="0.25">
      <c r="A11" s="48"/>
      <c r="B11" s="48"/>
      <c r="C11" s="4" t="s">
        <v>37</v>
      </c>
      <c r="D11" s="5">
        <v>0</v>
      </c>
      <c r="E11" s="16">
        <v>1000</v>
      </c>
      <c r="F11" s="5"/>
      <c r="G11" s="5"/>
      <c r="H11" s="5"/>
      <c r="I11" s="5"/>
      <c r="J11" s="5"/>
      <c r="K11" s="5"/>
      <c r="L11" s="5"/>
      <c r="M11" s="5"/>
      <c r="N11" s="5"/>
      <c r="O11" s="5">
        <f t="shared" si="0"/>
        <v>0</v>
      </c>
      <c r="P11" s="5">
        <f t="shared" si="1"/>
        <v>1000</v>
      </c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</row>
    <row r="12" spans="1:166" ht="71.25" x14ac:dyDescent="0.25">
      <c r="A12" s="48"/>
      <c r="B12" s="48"/>
      <c r="C12" s="4" t="s">
        <v>35</v>
      </c>
      <c r="D12" s="5">
        <v>0</v>
      </c>
      <c r="E12" s="16">
        <v>26402</v>
      </c>
      <c r="F12" s="5">
        <v>10000</v>
      </c>
      <c r="G12" s="5"/>
      <c r="H12" s="5"/>
      <c r="I12" s="5"/>
      <c r="J12" s="5"/>
      <c r="K12" s="5"/>
      <c r="L12" s="5"/>
      <c r="M12" s="5"/>
      <c r="N12" s="5">
        <v>14972.01</v>
      </c>
      <c r="O12" s="5">
        <f t="shared" si="0"/>
        <v>24972.010000000002</v>
      </c>
      <c r="P12" s="5">
        <f t="shared" si="1"/>
        <v>1429.989999999998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</row>
    <row r="13" spans="1:166" x14ac:dyDescent="0.25">
      <c r="A13" s="48"/>
      <c r="B13" s="48"/>
      <c r="C13" s="4" t="s">
        <v>23</v>
      </c>
      <c r="D13" s="5">
        <v>454.99</v>
      </c>
      <c r="E13" s="16">
        <v>0</v>
      </c>
      <c r="F13" s="5"/>
      <c r="G13" s="5"/>
      <c r="H13" s="5"/>
      <c r="I13" s="5"/>
      <c r="J13" s="5">
        <v>454.99</v>
      </c>
      <c r="K13" s="5"/>
      <c r="L13" s="5"/>
      <c r="M13" s="5"/>
      <c r="N13" s="5"/>
      <c r="O13" s="5">
        <f t="shared" si="0"/>
        <v>454.99</v>
      </c>
      <c r="P13" s="5">
        <f t="shared" si="1"/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</row>
    <row r="14" spans="1:166" x14ac:dyDescent="0.25">
      <c r="A14" s="48"/>
      <c r="B14" s="48"/>
      <c r="C14" s="4" t="s">
        <v>39</v>
      </c>
      <c r="D14" s="5">
        <v>0</v>
      </c>
      <c r="E14" s="16">
        <v>25000</v>
      </c>
      <c r="F14" s="5"/>
      <c r="G14" s="5"/>
      <c r="H14" s="5"/>
      <c r="I14" s="5"/>
      <c r="J14" s="5"/>
      <c r="K14" s="5"/>
      <c r="L14" s="5"/>
      <c r="M14" s="5">
        <v>18000</v>
      </c>
      <c r="N14" s="5"/>
      <c r="O14" s="5">
        <f t="shared" si="0"/>
        <v>18000</v>
      </c>
      <c r="P14" s="5">
        <f t="shared" si="1"/>
        <v>7000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</row>
    <row r="15" spans="1:166" x14ac:dyDescent="0.25">
      <c r="A15" s="48"/>
      <c r="B15" s="48"/>
      <c r="C15" s="4" t="s">
        <v>24</v>
      </c>
      <c r="D15" s="5">
        <v>121.12</v>
      </c>
      <c r="E15" s="16">
        <v>0</v>
      </c>
      <c r="F15" s="5"/>
      <c r="G15" s="5"/>
      <c r="H15" s="5"/>
      <c r="I15" s="5"/>
      <c r="J15" s="5">
        <v>121.12</v>
      </c>
      <c r="K15" s="5"/>
      <c r="L15" s="5"/>
      <c r="M15" s="5"/>
      <c r="N15" s="5"/>
      <c r="O15" s="5">
        <f t="shared" si="0"/>
        <v>121.12</v>
      </c>
      <c r="P15" s="5">
        <f t="shared" si="1"/>
        <v>0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</row>
    <row r="16" spans="1:166" ht="28.5" x14ac:dyDescent="0.25">
      <c r="A16" s="49"/>
      <c r="B16" s="49"/>
      <c r="C16" s="4" t="s">
        <v>38</v>
      </c>
      <c r="D16" s="5">
        <v>172583.82</v>
      </c>
      <c r="E16" s="16">
        <v>211000</v>
      </c>
      <c r="F16" s="5">
        <v>16217</v>
      </c>
      <c r="G16" s="5">
        <v>3446.12</v>
      </c>
      <c r="H16" s="5"/>
      <c r="I16" s="5"/>
      <c r="J16" s="5">
        <v>2328.23</v>
      </c>
      <c r="K16" s="5"/>
      <c r="L16" s="5"/>
      <c r="M16" s="5">
        <v>62023.6</v>
      </c>
      <c r="N16" s="5">
        <v>258321.12999999998</v>
      </c>
      <c r="O16" s="5">
        <f>SUM(F16:N16)</f>
        <v>342336.07999999996</v>
      </c>
      <c r="P16" s="5">
        <f>D16+E16-O16</f>
        <v>41247.740000000049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</row>
    <row r="17" spans="1:166" x14ac:dyDescent="0.25">
      <c r="A17" s="25" t="s">
        <v>25</v>
      </c>
      <c r="B17" s="26"/>
      <c r="C17" s="2"/>
      <c r="D17" s="27">
        <f>SUM(D8:D16)</f>
        <v>173120.33000000002</v>
      </c>
      <c r="E17" s="27">
        <f t="shared" ref="E17:N17" si="2">SUM(E8:E16)</f>
        <v>318402</v>
      </c>
      <c r="F17" s="27">
        <f t="shared" si="2"/>
        <v>27177</v>
      </c>
      <c r="G17" s="27">
        <f t="shared" si="2"/>
        <v>3446.12</v>
      </c>
      <c r="H17" s="27">
        <f t="shared" si="2"/>
        <v>2500</v>
      </c>
      <c r="I17" s="27">
        <f t="shared" si="2"/>
        <v>794.66000000000008</v>
      </c>
      <c r="J17" s="27">
        <f t="shared" si="2"/>
        <v>2904.34</v>
      </c>
      <c r="K17" s="27">
        <f t="shared" si="2"/>
        <v>8750</v>
      </c>
      <c r="L17" s="27">
        <f t="shared" si="2"/>
        <v>2000</v>
      </c>
      <c r="M17" s="27">
        <f t="shared" si="2"/>
        <v>96313.600000000006</v>
      </c>
      <c r="N17" s="27">
        <f t="shared" si="2"/>
        <v>273293.13999999996</v>
      </c>
      <c r="O17" s="27">
        <f t="shared" ref="O17:O23" si="3">SUM(F17:N17)</f>
        <v>417178.86</v>
      </c>
      <c r="P17" s="27">
        <f t="shared" ref="P17:P23" si="4">D17+E17-O17</f>
        <v>74343.47000000003</v>
      </c>
      <c r="Q17" s="36"/>
      <c r="R17" s="3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</row>
    <row r="18" spans="1:166" ht="42.75" customHeight="1" x14ac:dyDescent="0.25">
      <c r="A18" s="10">
        <v>2</v>
      </c>
      <c r="B18" s="20" t="s">
        <v>26</v>
      </c>
      <c r="C18" s="21" t="s">
        <v>27</v>
      </c>
      <c r="D18" s="5">
        <v>0</v>
      </c>
      <c r="E18" s="16">
        <v>0</v>
      </c>
      <c r="F18" s="16"/>
      <c r="G18" s="5"/>
      <c r="H18" s="18"/>
      <c r="I18" s="18"/>
      <c r="J18" s="5"/>
      <c r="K18" s="5"/>
      <c r="L18" s="5"/>
      <c r="M18" s="5"/>
      <c r="N18" s="5"/>
      <c r="O18" s="5">
        <f t="shared" si="3"/>
        <v>0</v>
      </c>
      <c r="P18" s="5">
        <f t="shared" si="4"/>
        <v>0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</row>
    <row r="19" spans="1:166" ht="35.25" customHeight="1" x14ac:dyDescent="0.25">
      <c r="A19" s="10">
        <v>3</v>
      </c>
      <c r="B19" s="24" t="s">
        <v>31</v>
      </c>
      <c r="C19" s="22" t="s">
        <v>28</v>
      </c>
      <c r="D19" s="9">
        <v>537394.18999999994</v>
      </c>
      <c r="E19" s="17">
        <v>0</v>
      </c>
      <c r="F19" s="17">
        <v>1594</v>
      </c>
      <c r="G19" s="9"/>
      <c r="H19" s="23"/>
      <c r="I19" s="23"/>
      <c r="J19" s="9"/>
      <c r="K19" s="9"/>
      <c r="L19" s="9"/>
      <c r="M19" s="9">
        <v>3710</v>
      </c>
      <c r="N19" s="9">
        <v>6090</v>
      </c>
      <c r="O19" s="5">
        <f t="shared" si="3"/>
        <v>11394</v>
      </c>
      <c r="P19" s="5">
        <f t="shared" si="4"/>
        <v>526000.18999999994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</row>
    <row r="20" spans="1:166" ht="76.5" customHeight="1" x14ac:dyDescent="0.25">
      <c r="A20" s="10">
        <v>4</v>
      </c>
      <c r="B20" s="24" t="s">
        <v>32</v>
      </c>
      <c r="C20" s="22" t="s">
        <v>40</v>
      </c>
      <c r="D20" s="9">
        <v>459163</v>
      </c>
      <c r="E20" s="17">
        <v>0</v>
      </c>
      <c r="F20" s="17">
        <v>3883</v>
      </c>
      <c r="G20" s="9"/>
      <c r="H20" s="23"/>
      <c r="I20" s="23"/>
      <c r="J20" s="9"/>
      <c r="K20" s="9"/>
      <c r="L20" s="9"/>
      <c r="M20" s="9">
        <v>5830</v>
      </c>
      <c r="N20" s="9">
        <v>9570</v>
      </c>
      <c r="O20" s="5">
        <f t="shared" si="3"/>
        <v>19283</v>
      </c>
      <c r="P20" s="5">
        <f t="shared" si="4"/>
        <v>439880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</row>
    <row r="21" spans="1:166" ht="51" customHeight="1" x14ac:dyDescent="0.25">
      <c r="A21" s="10">
        <v>5</v>
      </c>
      <c r="B21" s="1" t="s">
        <v>33</v>
      </c>
      <c r="C21" s="22" t="s">
        <v>29</v>
      </c>
      <c r="D21" s="9">
        <v>18178</v>
      </c>
      <c r="E21" s="17">
        <v>0</v>
      </c>
      <c r="F21" s="17">
        <v>18178</v>
      </c>
      <c r="G21" s="9"/>
      <c r="H21" s="23"/>
      <c r="I21" s="23"/>
      <c r="J21" s="9"/>
      <c r="K21" s="9"/>
      <c r="L21" s="9"/>
      <c r="M21" s="9"/>
      <c r="N21" s="9"/>
      <c r="O21" s="5">
        <f t="shared" si="3"/>
        <v>18178</v>
      </c>
      <c r="P21" s="5">
        <f t="shared" si="4"/>
        <v>0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</row>
    <row r="22" spans="1:166" x14ac:dyDescent="0.25">
      <c r="A22" s="28" t="s">
        <v>25</v>
      </c>
      <c r="B22" s="6"/>
      <c r="C22" s="29"/>
      <c r="D22" s="54">
        <f>SUM(D18:D21)</f>
        <v>1014735.19</v>
      </c>
      <c r="E22" s="54">
        <f>SUM(E18:E21)</f>
        <v>0</v>
      </c>
      <c r="F22" s="3">
        <f>SUM(F18:F21)</f>
        <v>23655</v>
      </c>
      <c r="G22" s="3">
        <f>SUM(G18:G21)</f>
        <v>0</v>
      </c>
      <c r="H22" s="3">
        <f>SUM(H18:H21)</f>
        <v>0</v>
      </c>
      <c r="I22" s="3">
        <f>SUM(I18:I21)</f>
        <v>0</v>
      </c>
      <c r="J22" s="3">
        <f>SUM(J18:J21)</f>
        <v>0</v>
      </c>
      <c r="K22" s="3">
        <f>SUM(K18:K21)</f>
        <v>0</v>
      </c>
      <c r="L22" s="3">
        <f>SUM(L18:L21)</f>
        <v>0</v>
      </c>
      <c r="M22" s="3">
        <f>SUM(M18:M21)</f>
        <v>9540</v>
      </c>
      <c r="N22" s="3">
        <f>SUM(N18:N21)</f>
        <v>15660</v>
      </c>
      <c r="O22" s="27">
        <f t="shared" si="3"/>
        <v>48855</v>
      </c>
      <c r="P22" s="27">
        <f t="shared" si="4"/>
        <v>965880.19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</row>
    <row r="23" spans="1:166" ht="18.75" x14ac:dyDescent="0.3">
      <c r="A23" s="52" t="s">
        <v>30</v>
      </c>
      <c r="B23" s="53"/>
      <c r="C23" s="30"/>
      <c r="D23" s="31">
        <f>D17+D22</f>
        <v>1187855.52</v>
      </c>
      <c r="E23" s="31">
        <f>E17+E22</f>
        <v>318402</v>
      </c>
      <c r="F23" s="31">
        <f>F17+F22</f>
        <v>50832</v>
      </c>
      <c r="G23" s="31">
        <f>G17+G22</f>
        <v>3446.12</v>
      </c>
      <c r="H23" s="31">
        <f>H17+H22</f>
        <v>2500</v>
      </c>
      <c r="I23" s="31">
        <f>I17+I22</f>
        <v>794.66000000000008</v>
      </c>
      <c r="J23" s="31">
        <f>J17+J22</f>
        <v>2904.34</v>
      </c>
      <c r="K23" s="31">
        <f>K17+K22</f>
        <v>8750</v>
      </c>
      <c r="L23" s="31">
        <f>L17+L22</f>
        <v>2000</v>
      </c>
      <c r="M23" s="31">
        <f>M17+M22</f>
        <v>105853.6</v>
      </c>
      <c r="N23" s="31">
        <f>N17+N22</f>
        <v>288953.13999999996</v>
      </c>
      <c r="O23" s="32">
        <f t="shared" si="3"/>
        <v>466033.86</v>
      </c>
      <c r="P23" s="32">
        <f t="shared" si="4"/>
        <v>1040223.66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</row>
    <row r="25" spans="1:166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6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</row>
  </sheetData>
  <mergeCells count="24">
    <mergeCell ref="A7:C7"/>
    <mergeCell ref="A8:A16"/>
    <mergeCell ref="B8:B16"/>
    <mergeCell ref="L4:L5"/>
    <mergeCell ref="G4:G5"/>
    <mergeCell ref="H4:H5"/>
    <mergeCell ref="I4:I5"/>
    <mergeCell ref="A6:I6"/>
    <mergeCell ref="A23:B23"/>
    <mergeCell ref="A1:P1"/>
    <mergeCell ref="A2:P2"/>
    <mergeCell ref="A3:A5"/>
    <mergeCell ref="B3:B5"/>
    <mergeCell ref="C3:C5"/>
    <mergeCell ref="D3:D5"/>
    <mergeCell ref="E3:E5"/>
    <mergeCell ref="F3:O3"/>
    <mergeCell ref="P3:P5"/>
    <mergeCell ref="F4:F5"/>
    <mergeCell ref="O4:O5"/>
    <mergeCell ref="M4:M5"/>
    <mergeCell ref="N4:N5"/>
    <mergeCell ref="J4:J5"/>
    <mergeCell ref="K4:K5"/>
  </mergeCells>
  <pageMargins left="0.7" right="0.7" top="0.75" bottom="0.75" header="0.3" footer="0.3"/>
  <pageSetup paperSize="9" scale="54" orientation="landscape" r:id="rId1"/>
  <ignoredErrors>
    <ignoredError sqref="O14:O18 D17:N17 O8:O13 O19:O21 O22:O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2016-11-18T08:11:32Z</dcterms:modified>
</cp:coreProperties>
</file>