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3" i="1" l="1"/>
  <c r="P24" i="1" s="1"/>
  <c r="P25" i="1" s="1"/>
  <c r="Q22" i="1"/>
  <c r="Q23" i="1"/>
  <c r="Q24" i="1" s="1"/>
  <c r="Q25" i="1" s="1"/>
  <c r="Q21" i="1"/>
  <c r="D25" i="1"/>
  <c r="E24" i="1"/>
  <c r="D24" i="1"/>
  <c r="E19" i="1"/>
  <c r="D19" i="1"/>
  <c r="Q19" i="1"/>
  <c r="Q9" i="1"/>
  <c r="Q10" i="1"/>
  <c r="Q11" i="1"/>
  <c r="Q12" i="1"/>
  <c r="Q13" i="1"/>
  <c r="Q14" i="1"/>
  <c r="Q15" i="1"/>
  <c r="Q16" i="1"/>
  <c r="Q17" i="1"/>
  <c r="Q18" i="1"/>
  <c r="P19" i="1"/>
  <c r="P12" i="1"/>
  <c r="P13" i="1"/>
  <c r="P14" i="1"/>
  <c r="P15" i="1"/>
  <c r="P16" i="1"/>
  <c r="P17" i="1"/>
  <c r="P18" i="1"/>
  <c r="P10" i="1"/>
  <c r="P11" i="1"/>
  <c r="P9" i="1"/>
  <c r="Q8" i="1" l="1"/>
  <c r="P8" i="1"/>
  <c r="P22" i="1"/>
  <c r="P21" i="1"/>
</calcChain>
</file>

<file path=xl/sharedStrings.xml><?xml version="1.0" encoding="utf-8"?>
<sst xmlns="http://schemas.openxmlformats.org/spreadsheetml/2006/main" count="46" uniqueCount="45">
  <si>
    <t xml:space="preserve">Автономная некоммерческая организация помощи детям "Звездный дождь"                                                                                                                                                                     </t>
  </si>
  <si>
    <t>финансовый отчет о расходовании денежных средств за II квартал 2016 года</t>
  </si>
  <si>
    <t>№</t>
  </si>
  <si>
    <t>Название программы</t>
  </si>
  <si>
    <t>Котрагенты</t>
  </si>
  <si>
    <t>Остаток на начало периода</t>
  </si>
  <si>
    <t>Приход денежных средств</t>
  </si>
  <si>
    <t>Статьи расходов</t>
  </si>
  <si>
    <t>Остаток на конец периода</t>
  </si>
  <si>
    <t xml:space="preserve">Материальные расходы </t>
  </si>
  <si>
    <t>Содержание и текущий ремонт</t>
  </si>
  <si>
    <t>Охрана</t>
  </si>
  <si>
    <t>Водоснабжение</t>
  </si>
  <si>
    <t>Теплоэнергия</t>
  </si>
  <si>
    <t>Банковское обслужи-вание</t>
  </si>
  <si>
    <t>Связь</t>
  </si>
  <si>
    <t>Налоги</t>
  </si>
  <si>
    <t>ЗП</t>
  </si>
  <si>
    <t>Подотчет</t>
  </si>
  <si>
    <t>Итого</t>
  </si>
  <si>
    <t>МАЙ</t>
  </si>
  <si>
    <t>Остаток денежных средств на 01.05.2016</t>
  </si>
  <si>
    <t>1131174.13</t>
  </si>
  <si>
    <t>Центр помощи детям "Звездный дождь"</t>
  </si>
  <si>
    <t>ИП Чинькова Юлия Викторовна</t>
  </si>
  <si>
    <t>ЧОО ООБФ "Российский детский фонд"</t>
  </si>
  <si>
    <t>ООО "Ай Ти Вектор"</t>
  </si>
  <si>
    <t>ООО "Гилмон"</t>
  </si>
  <si>
    <t>ООО "Сталии сплавы"</t>
  </si>
  <si>
    <t>ИП Бодрягин А.В.</t>
  </si>
  <si>
    <t>ИП Лебедева Е.В.</t>
  </si>
  <si>
    <t>ИП Фокин А.А.</t>
  </si>
  <si>
    <t>ООО "АМТЭК"</t>
  </si>
  <si>
    <t>Итого:</t>
  </si>
  <si>
    <t>Солнечная улыбка</t>
  </si>
  <si>
    <t>Наличные, ящик для сбора пожертвований</t>
  </si>
  <si>
    <t>Филиал ОАО "МРСК Урала"-"Челябэнерго"</t>
  </si>
  <si>
    <t>УФК по Челябинской области</t>
  </si>
  <si>
    <t>ИТОГО</t>
  </si>
  <si>
    <t>Реализация информационных проектов</t>
  </si>
  <si>
    <t>Субсидия целевого
финансирования социально значимого проекта
"Лето со смыслом - 2016"</t>
  </si>
  <si>
    <t>Субсидия в соотв.с проектом "Шумовой муз.оркестр,творч.мастер"</t>
  </si>
  <si>
    <t>Пожертвование от физических лиц         (Банк Снежинский)</t>
  </si>
  <si>
    <t xml:space="preserve">Пожертвование от физических лиц </t>
  </si>
  <si>
    <t>Министерство социальных отношений Челябинской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</si>
</sst>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3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" fontId="2" fillId="0" borderId="1" xfId="1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4" fontId="5" fillId="0" borderId="1" xfId="1" applyNumberFormat="1" applyFont="1" applyFill="1" applyBorder="1" applyAlignment="1">
      <alignment horizontal="center" vertical="center"/>
    </xf>
    <xf numFmtId="4" fontId="5" fillId="0" borderId="5" xfId="1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/>
    <xf numFmtId="4" fontId="4" fillId="0" borderId="1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/>
    </xf>
    <xf numFmtId="4" fontId="5" fillId="0" borderId="8" xfId="1" applyNumberFormat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/>
    <xf numFmtId="4" fontId="5" fillId="0" borderId="4" xfId="1" applyNumberFormat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center" vertical="center"/>
    </xf>
    <xf numFmtId="2" fontId="14" fillId="0" borderId="3" xfId="1" applyNumberFormat="1" applyFont="1" applyFill="1" applyBorder="1" applyAlignment="1">
      <alignment horizontal="left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4" fontId="12" fillId="0" borderId="3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/>
    <xf numFmtId="0" fontId="2" fillId="0" borderId="0" xfId="0" applyFont="1" applyFill="1"/>
    <xf numFmtId="0" fontId="2" fillId="0" borderId="0" xfId="1" applyFont="1" applyFill="1" applyBorder="1"/>
    <xf numFmtId="0" fontId="9" fillId="0" borderId="0" xfId="1" applyFont="1" applyFill="1"/>
    <xf numFmtId="4" fontId="2" fillId="0" borderId="0" xfId="1" applyNumberFormat="1" applyFont="1" applyFill="1"/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/>
    <xf numFmtId="4" fontId="4" fillId="2" borderId="1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wrapText="1"/>
    </xf>
    <xf numFmtId="0" fontId="4" fillId="2" borderId="3" xfId="1" applyNumberFormat="1" applyFont="1" applyFill="1" applyBorder="1" applyAlignment="1">
      <alignment horizontal="left" vertical="center" wrapText="1"/>
    </xf>
    <xf numFmtId="4" fontId="5" fillId="2" borderId="3" xfId="1" applyNumberFormat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/>
    </xf>
    <xf numFmtId="4" fontId="15" fillId="3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/>
    <xf numFmtId="0" fontId="10" fillId="0" borderId="5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/>
    </xf>
    <xf numFmtId="4" fontId="16" fillId="3" borderId="1" xfId="1" applyNumberFormat="1" applyFont="1" applyFill="1" applyBorder="1" applyAlignment="1">
      <alignment horizontal="center"/>
    </xf>
    <xf numFmtId="4" fontId="4" fillId="2" borderId="3" xfId="1" applyNumberFormat="1" applyFont="1" applyFill="1" applyBorder="1" applyAlignment="1">
      <alignment horizontal="center" vertical="center"/>
    </xf>
    <xf numFmtId="4" fontId="4" fillId="2" borderId="3" xfId="1" applyNumberFormat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left"/>
    </xf>
    <xf numFmtId="0" fontId="0" fillId="3" borderId="7" xfId="0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7"/>
  <sheetViews>
    <sheetView tabSelected="1" topLeftCell="A2" zoomScale="64" zoomScaleNormal="64" workbookViewId="0">
      <selection activeCell="A25" sqref="A25:B25"/>
    </sheetView>
  </sheetViews>
  <sheetFormatPr defaultRowHeight="15" x14ac:dyDescent="0.25"/>
  <cols>
    <col min="1" max="1" width="6.42578125" style="31" customWidth="1"/>
    <col min="2" max="2" width="25" style="31" customWidth="1"/>
    <col min="3" max="3" width="24.5703125" style="31" customWidth="1"/>
    <col min="4" max="4" width="15.42578125" style="31" customWidth="1"/>
    <col min="5" max="16" width="14.140625" style="31" customWidth="1"/>
    <col min="17" max="17" width="16.140625" style="31" customWidth="1"/>
    <col min="18" max="16384" width="9.140625" style="31"/>
  </cols>
  <sheetData>
    <row r="1" spans="1:167" ht="18.75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</row>
    <row r="2" spans="1:167" ht="18.75" x14ac:dyDescent="0.3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</row>
    <row r="3" spans="1:167" x14ac:dyDescent="0.25">
      <c r="A3" s="58" t="s">
        <v>2</v>
      </c>
      <c r="B3" s="51" t="s">
        <v>3</v>
      </c>
      <c r="C3" s="58" t="s">
        <v>4</v>
      </c>
      <c r="D3" s="55" t="s">
        <v>5</v>
      </c>
      <c r="E3" s="51" t="s">
        <v>6</v>
      </c>
      <c r="F3" s="60" t="s">
        <v>7</v>
      </c>
      <c r="G3" s="61"/>
      <c r="H3" s="61"/>
      <c r="I3" s="61"/>
      <c r="J3" s="61"/>
      <c r="K3" s="61"/>
      <c r="L3" s="61"/>
      <c r="M3" s="61"/>
      <c r="N3" s="61"/>
      <c r="O3" s="61"/>
      <c r="P3" s="62"/>
      <c r="Q3" s="51" t="s">
        <v>8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</row>
    <row r="4" spans="1:167" ht="15" customHeight="1" x14ac:dyDescent="0.25">
      <c r="A4" s="58"/>
      <c r="B4" s="59"/>
      <c r="C4" s="58"/>
      <c r="D4" s="55"/>
      <c r="E4" s="59"/>
      <c r="F4" s="55" t="s">
        <v>9</v>
      </c>
      <c r="G4" s="51" t="s">
        <v>10</v>
      </c>
      <c r="H4" s="55" t="s">
        <v>11</v>
      </c>
      <c r="I4" s="51" t="s">
        <v>12</v>
      </c>
      <c r="J4" s="51" t="s">
        <v>13</v>
      </c>
      <c r="K4" s="47" t="s">
        <v>14</v>
      </c>
      <c r="L4" s="47" t="s">
        <v>15</v>
      </c>
      <c r="M4" s="47" t="s">
        <v>16</v>
      </c>
      <c r="N4" s="47" t="s">
        <v>17</v>
      </c>
      <c r="O4" s="47" t="s">
        <v>18</v>
      </c>
      <c r="P4" s="47" t="s">
        <v>19</v>
      </c>
      <c r="Q4" s="5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</row>
    <row r="5" spans="1:167" x14ac:dyDescent="0.25">
      <c r="A5" s="58"/>
      <c r="B5" s="52"/>
      <c r="C5" s="58"/>
      <c r="D5" s="55"/>
      <c r="E5" s="52"/>
      <c r="F5" s="55"/>
      <c r="G5" s="52"/>
      <c r="H5" s="55"/>
      <c r="I5" s="52"/>
      <c r="J5" s="52"/>
      <c r="K5" s="63"/>
      <c r="L5" s="63"/>
      <c r="M5" s="63"/>
      <c r="N5" s="63"/>
      <c r="O5" s="63"/>
      <c r="P5" s="63"/>
      <c r="Q5" s="52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</row>
    <row r="6" spans="1:167" ht="26.25" x14ac:dyDescent="0.25">
      <c r="A6" s="53" t="s">
        <v>20</v>
      </c>
      <c r="B6" s="54"/>
      <c r="C6" s="54"/>
      <c r="D6" s="54"/>
      <c r="E6" s="54"/>
      <c r="F6" s="54"/>
      <c r="G6" s="54"/>
      <c r="H6" s="54"/>
      <c r="I6" s="54"/>
      <c r="J6" s="54"/>
      <c r="K6" s="8"/>
      <c r="L6" s="8"/>
      <c r="M6" s="1"/>
      <c r="N6" s="9"/>
      <c r="O6" s="9"/>
      <c r="P6" s="8"/>
      <c r="Q6" s="1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</row>
    <row r="7" spans="1:167" ht="26.25" x14ac:dyDescent="0.25">
      <c r="A7" s="45" t="s">
        <v>21</v>
      </c>
      <c r="B7" s="46"/>
      <c r="C7" s="46"/>
      <c r="D7" s="11" t="s">
        <v>22</v>
      </c>
      <c r="E7" s="12"/>
      <c r="F7" s="13"/>
      <c r="G7" s="14"/>
      <c r="H7" s="14"/>
      <c r="I7" s="14"/>
      <c r="J7" s="14"/>
      <c r="K7" s="15"/>
      <c r="L7" s="15"/>
      <c r="M7" s="4"/>
      <c r="N7" s="16"/>
      <c r="O7" s="16"/>
      <c r="P7" s="15"/>
      <c r="Q7" s="17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</row>
    <row r="8" spans="1:167" ht="40.5" customHeight="1" x14ac:dyDescent="0.25">
      <c r="A8" s="50">
        <v>1</v>
      </c>
      <c r="B8" s="47" t="s">
        <v>23</v>
      </c>
      <c r="C8" s="3" t="s">
        <v>24</v>
      </c>
      <c r="D8" s="18">
        <v>0</v>
      </c>
      <c r="E8" s="19">
        <v>2000</v>
      </c>
      <c r="F8" s="2"/>
      <c r="G8" s="4"/>
      <c r="H8" s="4"/>
      <c r="I8" s="4"/>
      <c r="J8" s="4"/>
      <c r="K8" s="4"/>
      <c r="L8" s="4">
        <v>2000</v>
      </c>
      <c r="M8" s="4"/>
      <c r="N8" s="4"/>
      <c r="O8" s="4"/>
      <c r="P8" s="4">
        <f t="shared" ref="P8:P18" si="0">SUM(F8:O8)</f>
        <v>2000</v>
      </c>
      <c r="Q8" s="4">
        <f t="shared" ref="Q8:Q18" si="1">E8+D8-P8</f>
        <v>0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</row>
    <row r="9" spans="1:167" ht="42.75" x14ac:dyDescent="0.25">
      <c r="A9" s="48"/>
      <c r="B9" s="48"/>
      <c r="C9" s="3" t="s">
        <v>25</v>
      </c>
      <c r="D9" s="4">
        <v>16779.150000000001</v>
      </c>
      <c r="E9" s="5">
        <v>20000</v>
      </c>
      <c r="F9" s="2"/>
      <c r="G9" s="4"/>
      <c r="H9" s="4">
        <v>2386.67</v>
      </c>
      <c r="I9" s="4"/>
      <c r="J9" s="4">
        <v>10500.97</v>
      </c>
      <c r="K9" s="4"/>
      <c r="L9" s="4"/>
      <c r="M9" s="4"/>
      <c r="N9" s="4"/>
      <c r="O9" s="4">
        <v>23931.11</v>
      </c>
      <c r="P9" s="4">
        <f t="shared" si="0"/>
        <v>36818.75</v>
      </c>
      <c r="Q9" s="4">
        <f t="shared" si="1"/>
        <v>-39.599999999998545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</row>
    <row r="10" spans="1:167" ht="24.75" customHeight="1" x14ac:dyDescent="0.25">
      <c r="A10" s="48"/>
      <c r="B10" s="48"/>
      <c r="C10" s="3" t="s">
        <v>26</v>
      </c>
      <c r="D10" s="4">
        <v>0</v>
      </c>
      <c r="E10" s="5">
        <v>5000</v>
      </c>
      <c r="F10" s="2">
        <v>745</v>
      </c>
      <c r="G10" s="4">
        <v>3446.12</v>
      </c>
      <c r="H10" s="4">
        <v>808.88</v>
      </c>
      <c r="I10" s="4"/>
      <c r="J10" s="4"/>
      <c r="K10" s="4"/>
      <c r="L10" s="4"/>
      <c r="M10" s="4"/>
      <c r="N10" s="4"/>
      <c r="O10" s="4"/>
      <c r="P10" s="4">
        <f t="shared" si="0"/>
        <v>5000</v>
      </c>
      <c r="Q10" s="4">
        <f t="shared" si="1"/>
        <v>0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</row>
    <row r="11" spans="1:167" ht="24.75" customHeight="1" x14ac:dyDescent="0.25">
      <c r="A11" s="48"/>
      <c r="B11" s="48"/>
      <c r="C11" s="3" t="s">
        <v>27</v>
      </c>
      <c r="D11" s="4">
        <v>587.72999999999956</v>
      </c>
      <c r="E11" s="5">
        <v>0</v>
      </c>
      <c r="F11" s="2"/>
      <c r="G11" s="4"/>
      <c r="H11" s="4">
        <v>587.73</v>
      </c>
      <c r="I11" s="4"/>
      <c r="J11" s="4"/>
      <c r="K11" s="4"/>
      <c r="L11" s="4"/>
      <c r="M11" s="4"/>
      <c r="N11" s="4"/>
      <c r="O11" s="4"/>
      <c r="P11" s="4">
        <f t="shared" si="0"/>
        <v>587.73</v>
      </c>
      <c r="Q11" s="4">
        <f t="shared" si="1"/>
        <v>0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</row>
    <row r="12" spans="1:167" ht="28.5" x14ac:dyDescent="0.25">
      <c r="A12" s="48"/>
      <c r="B12" s="48"/>
      <c r="C12" s="3" t="s">
        <v>28</v>
      </c>
      <c r="D12" s="4">
        <v>0</v>
      </c>
      <c r="E12" s="5">
        <v>6000</v>
      </c>
      <c r="F12" s="2"/>
      <c r="G12" s="4"/>
      <c r="H12" s="4"/>
      <c r="I12" s="4"/>
      <c r="J12" s="4"/>
      <c r="K12" s="4"/>
      <c r="L12" s="4"/>
      <c r="M12" s="4"/>
      <c r="N12" s="4"/>
      <c r="O12" s="4">
        <v>6000</v>
      </c>
      <c r="P12" s="4">
        <f t="shared" si="0"/>
        <v>6000</v>
      </c>
      <c r="Q12" s="4">
        <f t="shared" si="1"/>
        <v>0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</row>
    <row r="13" spans="1:167" ht="23.25" customHeight="1" x14ac:dyDescent="0.25">
      <c r="A13" s="48"/>
      <c r="B13" s="48"/>
      <c r="C13" s="3" t="s">
        <v>29</v>
      </c>
      <c r="D13" s="4">
        <v>0</v>
      </c>
      <c r="E13" s="5">
        <v>6500</v>
      </c>
      <c r="F13" s="2"/>
      <c r="G13" s="4"/>
      <c r="H13" s="4"/>
      <c r="I13" s="4"/>
      <c r="J13" s="4"/>
      <c r="K13" s="4"/>
      <c r="L13" s="4"/>
      <c r="M13" s="4"/>
      <c r="N13" s="4"/>
      <c r="O13" s="4">
        <v>6500</v>
      </c>
      <c r="P13" s="4">
        <f t="shared" si="0"/>
        <v>6500</v>
      </c>
      <c r="Q13" s="4">
        <f t="shared" si="1"/>
        <v>0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</row>
    <row r="14" spans="1:167" ht="42.75" x14ac:dyDescent="0.25">
      <c r="A14" s="48"/>
      <c r="B14" s="48"/>
      <c r="C14" s="3" t="s">
        <v>42</v>
      </c>
      <c r="D14" s="4">
        <v>18520.490000000002</v>
      </c>
      <c r="E14" s="5">
        <v>15574.9</v>
      </c>
      <c r="F14" s="2"/>
      <c r="G14" s="2"/>
      <c r="H14" s="2">
        <v>4003.39</v>
      </c>
      <c r="I14" s="4"/>
      <c r="J14" s="4"/>
      <c r="K14" s="4">
        <v>1325.53</v>
      </c>
      <c r="L14" s="4"/>
      <c r="M14" s="4"/>
      <c r="N14" s="4"/>
      <c r="O14" s="4">
        <v>28766.47</v>
      </c>
      <c r="P14" s="4">
        <f t="shared" si="0"/>
        <v>34095.39</v>
      </c>
      <c r="Q14" s="4">
        <f t="shared" si="1"/>
        <v>0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</row>
    <row r="15" spans="1:167" ht="21" customHeight="1" x14ac:dyDescent="0.25">
      <c r="A15" s="48"/>
      <c r="B15" s="48"/>
      <c r="C15" s="3" t="s">
        <v>30</v>
      </c>
      <c r="D15" s="4">
        <v>695.59000000000015</v>
      </c>
      <c r="E15" s="5">
        <v>0</v>
      </c>
      <c r="F15" s="2"/>
      <c r="G15" s="2"/>
      <c r="H15" s="2"/>
      <c r="I15" s="4">
        <v>240.6</v>
      </c>
      <c r="J15" s="4"/>
      <c r="K15" s="4"/>
      <c r="L15" s="4"/>
      <c r="M15" s="4"/>
      <c r="N15" s="4"/>
      <c r="O15" s="4"/>
      <c r="P15" s="4">
        <f t="shared" si="0"/>
        <v>240.6</v>
      </c>
      <c r="Q15" s="4">
        <f t="shared" si="1"/>
        <v>454.99000000000012</v>
      </c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</row>
    <row r="16" spans="1:167" ht="23.25" customHeight="1" x14ac:dyDescent="0.25">
      <c r="A16" s="48"/>
      <c r="B16" s="48"/>
      <c r="C16" s="3" t="s">
        <v>31</v>
      </c>
      <c r="D16" s="4">
        <v>1954.4</v>
      </c>
      <c r="E16" s="5">
        <v>0</v>
      </c>
      <c r="F16" s="2"/>
      <c r="G16" s="2"/>
      <c r="H16" s="2"/>
      <c r="I16" s="4">
        <v>1249.4000000000001</v>
      </c>
      <c r="J16" s="4"/>
      <c r="K16" s="4">
        <v>705</v>
      </c>
      <c r="L16" s="4"/>
      <c r="M16" s="4"/>
      <c r="N16" s="4"/>
      <c r="O16" s="4"/>
      <c r="P16" s="4">
        <f t="shared" si="0"/>
        <v>1954.4</v>
      </c>
      <c r="Q16" s="4">
        <f t="shared" si="1"/>
        <v>0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</row>
    <row r="17" spans="1:167" ht="18.75" customHeight="1" x14ac:dyDescent="0.25">
      <c r="A17" s="48"/>
      <c r="B17" s="48"/>
      <c r="C17" s="3" t="s">
        <v>32</v>
      </c>
      <c r="D17" s="4">
        <v>174.75</v>
      </c>
      <c r="E17" s="5">
        <v>0</v>
      </c>
      <c r="F17" s="2"/>
      <c r="G17" s="2"/>
      <c r="H17" s="2"/>
      <c r="I17" s="4">
        <v>53.63</v>
      </c>
      <c r="J17" s="4"/>
      <c r="K17" s="4"/>
      <c r="L17" s="4"/>
      <c r="M17" s="4"/>
      <c r="N17" s="4"/>
      <c r="O17" s="4"/>
      <c r="P17" s="4">
        <f t="shared" si="0"/>
        <v>53.63</v>
      </c>
      <c r="Q17" s="4">
        <f t="shared" si="1"/>
        <v>121.12</v>
      </c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</row>
    <row r="18" spans="1:167" ht="28.5" x14ac:dyDescent="0.25">
      <c r="A18" s="49"/>
      <c r="B18" s="49"/>
      <c r="C18" s="3" t="s">
        <v>43</v>
      </c>
      <c r="D18" s="4">
        <v>22622.33</v>
      </c>
      <c r="E18" s="5">
        <v>156850</v>
      </c>
      <c r="F18" s="2">
        <v>3561</v>
      </c>
      <c r="G18" s="2"/>
      <c r="H18" s="2"/>
      <c r="I18" s="4"/>
      <c r="J18" s="4"/>
      <c r="K18" s="4">
        <v>1296.98</v>
      </c>
      <c r="L18" s="4"/>
      <c r="M18" s="4"/>
      <c r="N18" s="4"/>
      <c r="O18" s="4">
        <v>2030.53</v>
      </c>
      <c r="P18" s="4">
        <f t="shared" si="0"/>
        <v>6888.5099999999993</v>
      </c>
      <c r="Q18" s="4">
        <f t="shared" si="1"/>
        <v>172583.82</v>
      </c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</row>
    <row r="19" spans="1:167" x14ac:dyDescent="0.25">
      <c r="A19" s="44" t="s">
        <v>33</v>
      </c>
      <c r="B19" s="35"/>
      <c r="C19" s="36"/>
      <c r="D19" s="37">
        <f>SUM(D8:D18)</f>
        <v>61334.44000000001</v>
      </c>
      <c r="E19" s="37">
        <f>SUM(E8:E18)</f>
        <v>211924.9</v>
      </c>
      <c r="F19" s="37">
        <v>745</v>
      </c>
      <c r="G19" s="37">
        <v>3446.12</v>
      </c>
      <c r="H19" s="37">
        <v>7786.67</v>
      </c>
      <c r="I19" s="37">
        <v>1543.63</v>
      </c>
      <c r="J19" s="37">
        <v>10500.97</v>
      </c>
      <c r="K19" s="37">
        <v>3327.51</v>
      </c>
      <c r="L19" s="37">
        <v>2000</v>
      </c>
      <c r="M19" s="37">
        <v>0</v>
      </c>
      <c r="N19" s="37">
        <v>0</v>
      </c>
      <c r="O19" s="37">
        <v>67228.11</v>
      </c>
      <c r="P19" s="37">
        <f>SUM(P8:P18)</f>
        <v>100139.01</v>
      </c>
      <c r="Q19" s="37">
        <f>SUM(Q8:Q18)</f>
        <v>173120.33000000002</v>
      </c>
      <c r="R19" s="34"/>
      <c r="S19" s="34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</row>
    <row r="20" spans="1:167" ht="31.5" customHeight="1" x14ac:dyDescent="0.25">
      <c r="A20" s="20">
        <v>2</v>
      </c>
      <c r="B20" s="21" t="s">
        <v>34</v>
      </c>
      <c r="C20" s="22" t="s">
        <v>35</v>
      </c>
      <c r="D20" s="2">
        <v>0</v>
      </c>
      <c r="E20" s="5">
        <v>0</v>
      </c>
      <c r="F20" s="5"/>
      <c r="G20" s="4"/>
      <c r="H20" s="23"/>
      <c r="I20" s="23"/>
      <c r="J20" s="23"/>
      <c r="K20" s="4"/>
      <c r="L20" s="4"/>
      <c r="M20" s="4"/>
      <c r="N20" s="4"/>
      <c r="O20" s="4"/>
      <c r="P20" s="4">
        <v>0</v>
      </c>
      <c r="Q20" s="4">
        <v>0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</row>
    <row r="21" spans="1:167" ht="54" customHeight="1" x14ac:dyDescent="0.25">
      <c r="A21" s="20">
        <v>3</v>
      </c>
      <c r="B21" s="7" t="s">
        <v>39</v>
      </c>
      <c r="C21" s="24" t="s">
        <v>36</v>
      </c>
      <c r="D21" s="25">
        <v>556259.68999999994</v>
      </c>
      <c r="E21" s="6">
        <v>0</v>
      </c>
      <c r="F21" s="6">
        <v>11865.5</v>
      </c>
      <c r="G21" s="26"/>
      <c r="H21" s="27"/>
      <c r="I21" s="27"/>
      <c r="J21" s="27"/>
      <c r="K21" s="26"/>
      <c r="L21" s="26"/>
      <c r="M21" s="26">
        <v>910</v>
      </c>
      <c r="N21" s="26">
        <v>6090</v>
      </c>
      <c r="O21" s="26"/>
      <c r="P21" s="26">
        <f>SUM(F21:O21)</f>
        <v>18865.5</v>
      </c>
      <c r="Q21" s="4">
        <f>D21+E21-P21</f>
        <v>537394.18999999994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</row>
    <row r="22" spans="1:167" ht="88.5" customHeight="1" x14ac:dyDescent="0.25">
      <c r="A22" s="20">
        <v>4</v>
      </c>
      <c r="B22" s="7" t="s">
        <v>40</v>
      </c>
      <c r="C22" s="24" t="s">
        <v>44</v>
      </c>
      <c r="D22" s="25">
        <v>488015</v>
      </c>
      <c r="E22" s="6">
        <v>0</v>
      </c>
      <c r="F22" s="6">
        <v>17852</v>
      </c>
      <c r="G22" s="26"/>
      <c r="H22" s="27"/>
      <c r="I22" s="27"/>
      <c r="J22" s="27"/>
      <c r="K22" s="26"/>
      <c r="L22" s="26"/>
      <c r="M22" s="26">
        <v>1430</v>
      </c>
      <c r="N22" s="26">
        <v>9570</v>
      </c>
      <c r="O22" s="26"/>
      <c r="P22" s="26">
        <f>SUM(F22:O22)</f>
        <v>28852</v>
      </c>
      <c r="Q22" s="4">
        <f t="shared" ref="Q22:Q23" si="2">D22+E22-P22</f>
        <v>459163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</row>
    <row r="23" spans="1:167" ht="67.5" customHeight="1" x14ac:dyDescent="0.25">
      <c r="A23" s="20">
        <v>5</v>
      </c>
      <c r="B23" s="28" t="s">
        <v>41</v>
      </c>
      <c r="C23" s="24" t="s">
        <v>37</v>
      </c>
      <c r="D23" s="25">
        <v>25565</v>
      </c>
      <c r="E23" s="6">
        <v>0</v>
      </c>
      <c r="F23" s="6">
        <v>7387</v>
      </c>
      <c r="G23" s="26"/>
      <c r="H23" s="27"/>
      <c r="I23" s="27"/>
      <c r="J23" s="27"/>
      <c r="K23" s="26"/>
      <c r="L23" s="26"/>
      <c r="M23" s="26"/>
      <c r="N23" s="26"/>
      <c r="O23" s="26"/>
      <c r="P23" s="26">
        <f>SUM(F23:O23)</f>
        <v>7387</v>
      </c>
      <c r="Q23" s="4">
        <f t="shared" si="2"/>
        <v>18178</v>
      </c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</row>
    <row r="24" spans="1:167" x14ac:dyDescent="0.25">
      <c r="A24" s="38" t="s">
        <v>33</v>
      </c>
      <c r="B24" s="39"/>
      <c r="C24" s="40"/>
      <c r="D24" s="67">
        <f>SUM(D20:D23)</f>
        <v>1069839.69</v>
      </c>
      <c r="E24" s="67">
        <f>SUM(E20:E23)</f>
        <v>0</v>
      </c>
      <c r="F24" s="41">
        <v>40665.5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2340</v>
      </c>
      <c r="N24" s="41">
        <v>15660</v>
      </c>
      <c r="O24" s="41">
        <v>0</v>
      </c>
      <c r="P24" s="66">
        <f>SUM(P20:P23)</f>
        <v>55104.5</v>
      </c>
      <c r="Q24" s="66">
        <f>SUM(Q20:Q23)</f>
        <v>1014735.19</v>
      </c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</row>
    <row r="25" spans="1:167" ht="18.75" x14ac:dyDescent="0.3">
      <c r="A25" s="68" t="s">
        <v>38</v>
      </c>
      <c r="B25" s="69"/>
      <c r="C25" s="42"/>
      <c r="D25" s="65">
        <f>D24+D19</f>
        <v>1131174.1299999999</v>
      </c>
      <c r="E25" s="64">
        <v>211924.9</v>
      </c>
      <c r="F25" s="43">
        <v>41410.5</v>
      </c>
      <c r="G25" s="43">
        <v>3446.12</v>
      </c>
      <c r="H25" s="43">
        <v>7786.67</v>
      </c>
      <c r="I25" s="43">
        <v>1543.63</v>
      </c>
      <c r="J25" s="43">
        <v>10500.97</v>
      </c>
      <c r="K25" s="43">
        <v>3327.51</v>
      </c>
      <c r="L25" s="43">
        <v>2000</v>
      </c>
      <c r="M25" s="43">
        <v>2340</v>
      </c>
      <c r="N25" s="43">
        <v>15660</v>
      </c>
      <c r="O25" s="43">
        <v>67228.11</v>
      </c>
      <c r="P25" s="64">
        <f>P24+P19</f>
        <v>155243.51</v>
      </c>
      <c r="Q25" s="64">
        <f>Q19+Q24</f>
        <v>1187855.52</v>
      </c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</row>
    <row r="27" spans="1:167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</row>
  </sheetData>
  <mergeCells count="25">
    <mergeCell ref="A1:Q1"/>
    <mergeCell ref="A2:Q2"/>
    <mergeCell ref="A3:A5"/>
    <mergeCell ref="B3:B5"/>
    <mergeCell ref="C3:C5"/>
    <mergeCell ref="D3:D5"/>
    <mergeCell ref="E3:E5"/>
    <mergeCell ref="F3:P3"/>
    <mergeCell ref="Q3:Q5"/>
    <mergeCell ref="F4:F5"/>
    <mergeCell ref="O4:O5"/>
    <mergeCell ref="P4:P5"/>
    <mergeCell ref="M4:M5"/>
    <mergeCell ref="N4:N5"/>
    <mergeCell ref="K4:K5"/>
    <mergeCell ref="L4:L5"/>
    <mergeCell ref="A7:C7"/>
    <mergeCell ref="B8:B18"/>
    <mergeCell ref="A8:A18"/>
    <mergeCell ref="A25:B25"/>
    <mergeCell ref="G4:G5"/>
    <mergeCell ref="A6:J6"/>
    <mergeCell ref="H4:H5"/>
    <mergeCell ref="I4:I5"/>
    <mergeCell ref="J4:J5"/>
  </mergeCells>
  <pageMargins left="0.7" right="0.7" top="0.75" bottom="0.75" header="0.3" footer="0.3"/>
  <pageSetup paperSize="9" scale="50" orientation="landscape" r:id="rId1"/>
  <ignoredErrors>
    <ignoredError sqref="P21:P23 P8:P10 P11:P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2016-11-18T08:00:19Z</dcterms:modified>
</cp:coreProperties>
</file>