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8"/>
  </bookViews>
  <sheets>
    <sheet name="Лист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 l="1"/>
  <c r="P9" i="4" l="1"/>
  <c r="P10" i="4"/>
  <c r="Q10" i="4" s="1"/>
  <c r="P11" i="4"/>
  <c r="Q11" i="4" s="1"/>
  <c r="P12" i="4"/>
  <c r="Q12" i="4" s="1"/>
  <c r="P13" i="4"/>
  <c r="P14" i="4"/>
  <c r="Q14" i="4" s="1"/>
  <c r="P16" i="4"/>
  <c r="Q16" i="4" s="1"/>
  <c r="P17" i="4"/>
  <c r="Q17" i="4" s="1"/>
  <c r="Q9" i="4"/>
  <c r="Q13" i="4"/>
  <c r="P8" i="4"/>
  <c r="Q8" i="4" s="1"/>
  <c r="E18" i="4"/>
  <c r="F18" i="4"/>
  <c r="G18" i="4"/>
  <c r="H18" i="4"/>
  <c r="I18" i="4"/>
  <c r="J18" i="4"/>
  <c r="K18" i="4"/>
  <c r="L18" i="4"/>
  <c r="M18" i="4"/>
  <c r="N18" i="4"/>
  <c r="O18" i="4"/>
  <c r="D18" i="4"/>
  <c r="E15" i="4"/>
  <c r="F15" i="4"/>
  <c r="G15" i="4"/>
  <c r="H15" i="4"/>
  <c r="I15" i="4"/>
  <c r="J15" i="4"/>
  <c r="K15" i="4"/>
  <c r="L15" i="4"/>
  <c r="M15" i="4"/>
  <c r="N15" i="4"/>
  <c r="O15" i="4"/>
  <c r="D15" i="4"/>
  <c r="I19" i="4" l="1"/>
  <c r="E19" i="4"/>
  <c r="O19" i="4"/>
  <c r="L19" i="4"/>
  <c r="P18" i="4"/>
  <c r="Q18" i="4" s="1"/>
  <c r="N19" i="4"/>
  <c r="H19" i="4"/>
  <c r="P15" i="4"/>
  <c r="Q15" i="4" s="1"/>
  <c r="K19" i="4"/>
  <c r="D19" i="4"/>
  <c r="G19" i="4"/>
  <c r="M19" i="4"/>
  <c r="J19" i="4"/>
  <c r="F19" i="4"/>
  <c r="P19" i="4" l="1"/>
  <c r="Q19" i="4" s="1"/>
</calcChain>
</file>

<file path=xl/sharedStrings.xml><?xml version="1.0" encoding="utf-8"?>
<sst xmlns="http://schemas.openxmlformats.org/spreadsheetml/2006/main" count="37" uniqueCount="36">
  <si>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</si>
  <si>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</si>
  <si>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</si>
  <si>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</si>
  <si>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</si>
  <si>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</si>
  <si>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</si>
  <si>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</si>
  <si>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Банковское обслужи-вание</t>
  </si>
  <si>
    <t>Связь</t>
  </si>
  <si>
    <t>Налоги</t>
  </si>
  <si>
    <t>ЗП</t>
  </si>
  <si>
    <t>Итого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</si>
  <si>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</si>
  <si>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</si>
  <si>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</si>
  <si>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"Ай Ти Вектор"</t>
  </si>
  <si>
    <t>ПАО Сбербанк</t>
  </si>
  <si>
    <t>ООО "Беркут"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</si>
  <si>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</si>
  <si>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</si>
  <si>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</si>
  <si>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</si>
  <si>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</si>
  <si>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Информационные проекты в поддержку детей с особенностями в развитие</t>
  </si>
  <si>
    <t>финансовый отчет о расходовании денежных средств за IV квартал 2017 года</t>
  </si>
  <si>
    <t>Охрана</t>
  </si>
  <si>
    <t>ИТОГО</t>
  </si>
  <si>
    <t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t>
  </si>
  <si>
    <t>Теплоэнергия</t>
  </si>
  <si>
    <t>Содержание и текущий ремонт</t>
  </si>
  <si>
    <t>Водоснабжение</t>
  </si>
  <si>
    <t>ДЕКАБРЬ</t>
  </si>
  <si>
    <t>Остаток денежных средств на 01.12.2017</t>
  </si>
  <si>
    <t>Бухгалтерское обслуживание</t>
  </si>
  <si>
    <t>Возмещение денежных средств из Фонда Социального Страхования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</si>
</sst>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2" fontId="4" fillId="0" borderId="2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/>
    <xf numFmtId="4" fontId="5" fillId="0" borderId="1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/>
    </xf>
    <xf numFmtId="4" fontId="6" fillId="0" borderId="4" xfId="2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center" vertical="center" wrapText="1"/>
    </xf>
    <xf numFmtId="4" fontId="6" fillId="0" borderId="8" xfId="2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center" vertical="center" wrapText="1"/>
    </xf>
    <xf numFmtId="4" fontId="6" fillId="0" borderId="9" xfId="2" applyNumberFormat="1" applyFont="1" applyFill="1" applyBorder="1" applyAlignment="1">
      <alignment horizontal="center" vertical="center"/>
    </xf>
    <xf numFmtId="4" fontId="5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3" borderId="3" xfId="2" applyFont="1" applyFill="1" applyBorder="1" applyAlignment="1">
      <alignment horizontal="left"/>
    </xf>
    <xf numFmtId="0" fontId="5" fillId="3" borderId="4" xfId="2" applyFont="1" applyFill="1" applyBorder="1" applyAlignment="1">
      <alignment horizontal="left"/>
    </xf>
    <xf numFmtId="0" fontId="5" fillId="3" borderId="5" xfId="2" applyFont="1" applyFill="1" applyBorder="1" applyAlignment="1">
      <alignment horizontal="left"/>
    </xf>
    <xf numFmtId="0" fontId="5" fillId="2" borderId="3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4" fontId="7" fillId="2" borderId="1" xfId="2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4" fontId="7" fillId="2" borderId="2" xfId="2" applyNumberFormat="1" applyFont="1" applyFill="1" applyBorder="1" applyAlignment="1">
      <alignment horizontal="center" vertical="center" wrapText="1"/>
    </xf>
    <xf numFmtId="4" fontId="8" fillId="3" borderId="1" xfId="2" applyNumberFormat="1" applyFont="1" applyFill="1" applyBorder="1" applyAlignment="1">
      <alignment horizontal="center"/>
    </xf>
    <xf numFmtId="4" fontId="8" fillId="3" borderId="1" xfId="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/>
    </xf>
    <xf numFmtId="0" fontId="9" fillId="0" borderId="4" xfId="2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D8" sqref="D8"/>
    </sheetView>
  </sheetViews>
  <sheetFormatPr defaultRowHeight="13.8" x14ac:dyDescent="0.25"/>
  <cols>
    <col min="1" max="1" width="3.5546875" style="38" customWidth="1"/>
    <col min="2" max="2" width="18.77734375" style="38" customWidth="1"/>
    <col min="3" max="3" width="22.21875" style="38" customWidth="1"/>
    <col min="4" max="5" width="11.109375" style="38" bestFit="1" customWidth="1"/>
    <col min="6" max="9" width="9.21875" style="38" bestFit="1" customWidth="1"/>
    <col min="10" max="10" width="10" style="38" bestFit="1" customWidth="1"/>
    <col min="11" max="11" width="9.21875" style="38" bestFit="1" customWidth="1"/>
    <col min="12" max="12" width="10" style="38" bestFit="1" customWidth="1"/>
    <col min="13" max="13" width="9.21875" style="38" bestFit="1" customWidth="1"/>
    <col min="14" max="14" width="9.88671875" style="38" bestFit="1" customWidth="1"/>
    <col min="15" max="16" width="11.109375" style="38" bestFit="1" customWidth="1"/>
    <col min="17" max="17" width="11" style="38" bestFit="1" customWidth="1"/>
    <col min="18" max="16384" width="8.88671875" style="38"/>
  </cols>
  <sheetData>
    <row r="1" spans="1:17" x14ac:dyDescent="0.25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15" t="s">
        <v>0</v>
      </c>
      <c r="B3" s="6" t="s">
        <v>1</v>
      </c>
      <c r="C3" s="15" t="s">
        <v>2</v>
      </c>
      <c r="D3" s="5" t="s">
        <v>3</v>
      </c>
      <c r="E3" s="6" t="s">
        <v>4</v>
      </c>
      <c r="F3" s="16" t="s">
        <v>5</v>
      </c>
      <c r="G3" s="17"/>
      <c r="H3" s="17"/>
      <c r="I3" s="17"/>
      <c r="J3" s="17"/>
      <c r="K3" s="17"/>
      <c r="L3" s="17"/>
      <c r="M3" s="17"/>
      <c r="N3" s="17"/>
      <c r="O3" s="17"/>
      <c r="P3" s="18"/>
      <c r="Q3" s="6" t="s">
        <v>6</v>
      </c>
    </row>
    <row r="4" spans="1:17" ht="14.4" customHeight="1" x14ac:dyDescent="0.25">
      <c r="A4" s="15"/>
      <c r="B4" s="19"/>
      <c r="C4" s="15"/>
      <c r="D4" s="5"/>
      <c r="E4" s="19"/>
      <c r="F4" s="5" t="s">
        <v>7</v>
      </c>
      <c r="G4" s="6" t="s">
        <v>30</v>
      </c>
      <c r="H4" s="5" t="s">
        <v>26</v>
      </c>
      <c r="I4" s="6" t="s">
        <v>31</v>
      </c>
      <c r="J4" s="6" t="s">
        <v>29</v>
      </c>
      <c r="K4" s="6" t="s">
        <v>8</v>
      </c>
      <c r="L4" s="6" t="s">
        <v>34</v>
      </c>
      <c r="M4" s="6" t="s">
        <v>9</v>
      </c>
      <c r="N4" s="6" t="s">
        <v>10</v>
      </c>
      <c r="O4" s="6" t="s">
        <v>11</v>
      </c>
      <c r="P4" s="6" t="s">
        <v>12</v>
      </c>
      <c r="Q4" s="19"/>
    </row>
    <row r="5" spans="1:17" ht="26.4" customHeight="1" x14ac:dyDescent="0.25">
      <c r="A5" s="15"/>
      <c r="B5" s="7"/>
      <c r="C5" s="15"/>
      <c r="D5" s="5"/>
      <c r="E5" s="7"/>
      <c r="F5" s="5"/>
      <c r="G5" s="7"/>
      <c r="H5" s="5"/>
      <c r="I5" s="7"/>
      <c r="J5" s="7"/>
      <c r="K5" s="7"/>
      <c r="L5" s="7"/>
      <c r="M5" s="7"/>
      <c r="N5" s="7"/>
      <c r="O5" s="7"/>
      <c r="P5" s="7"/>
      <c r="Q5" s="7"/>
    </row>
    <row r="6" spans="1:17" ht="20.399999999999999" x14ac:dyDescent="0.25">
      <c r="A6" s="53" t="s">
        <v>32</v>
      </c>
      <c r="B6" s="54"/>
      <c r="C6" s="54"/>
      <c r="D6" s="54"/>
      <c r="E6" s="54"/>
      <c r="F6" s="54"/>
      <c r="G6" s="54"/>
      <c r="H6" s="54"/>
      <c r="I6" s="54"/>
      <c r="J6" s="54"/>
      <c r="K6" s="20"/>
      <c r="L6" s="20"/>
      <c r="M6" s="20"/>
      <c r="N6" s="11"/>
      <c r="O6" s="21"/>
      <c r="P6" s="20"/>
      <c r="Q6" s="22"/>
    </row>
    <row r="7" spans="1:17" x14ac:dyDescent="0.25">
      <c r="A7" s="8" t="s">
        <v>33</v>
      </c>
      <c r="B7" s="9"/>
      <c r="C7" s="9"/>
      <c r="D7" s="23">
        <f>D19</f>
        <v>840496.68350000004</v>
      </c>
      <c r="E7" s="24"/>
      <c r="F7" s="25"/>
      <c r="G7" s="26"/>
      <c r="H7" s="26"/>
      <c r="I7" s="26"/>
      <c r="J7" s="26"/>
      <c r="K7" s="20"/>
      <c r="L7" s="20"/>
      <c r="M7" s="20"/>
      <c r="N7" s="11"/>
      <c r="O7" s="21"/>
      <c r="P7" s="20"/>
      <c r="Q7" s="22"/>
    </row>
    <row r="8" spans="1:17" ht="30" customHeight="1" x14ac:dyDescent="0.25">
      <c r="A8" s="27">
        <v>1</v>
      </c>
      <c r="B8" s="6" t="s">
        <v>13</v>
      </c>
      <c r="C8" s="10" t="s">
        <v>14</v>
      </c>
      <c r="D8" s="28">
        <v>16.049999999999955</v>
      </c>
      <c r="E8" s="29">
        <v>2000</v>
      </c>
      <c r="F8" s="3">
        <v>500</v>
      </c>
      <c r="G8" s="11"/>
      <c r="H8" s="11"/>
      <c r="I8" s="11"/>
      <c r="J8" s="11"/>
      <c r="K8" s="11">
        <v>35</v>
      </c>
      <c r="L8" s="11"/>
      <c r="M8" s="11"/>
      <c r="N8" s="11"/>
      <c r="O8" s="11"/>
      <c r="P8" s="11">
        <f>SUM(F8:O8)</f>
        <v>535</v>
      </c>
      <c r="Q8" s="11">
        <f>D8+E8-P8</f>
        <v>1481.05</v>
      </c>
    </row>
    <row r="9" spans="1:17" ht="41.4" x14ac:dyDescent="0.25">
      <c r="A9" s="30"/>
      <c r="B9" s="19"/>
      <c r="C9" s="10" t="s">
        <v>15</v>
      </c>
      <c r="D9" s="11">
        <v>100054.51</v>
      </c>
      <c r="E9" s="12">
        <v>0</v>
      </c>
      <c r="F9" s="3">
        <v>2000</v>
      </c>
      <c r="G9" s="11">
        <v>8375</v>
      </c>
      <c r="H9" s="11">
        <v>2500</v>
      </c>
      <c r="I9" s="11">
        <v>392.59</v>
      </c>
      <c r="J9" s="11">
        <v>10446.950000000001</v>
      </c>
      <c r="K9" s="11">
        <v>3630.7700000000004</v>
      </c>
      <c r="L9" s="11">
        <v>16000</v>
      </c>
      <c r="M9" s="11">
        <v>2000</v>
      </c>
      <c r="N9" s="11"/>
      <c r="O9" s="11"/>
      <c r="P9" s="11">
        <f>SUM(F9:O9)</f>
        <v>45345.31</v>
      </c>
      <c r="Q9" s="11">
        <f>D9+E9-P9</f>
        <v>54709.2</v>
      </c>
    </row>
    <row r="10" spans="1:17" x14ac:dyDescent="0.25">
      <c r="A10" s="30"/>
      <c r="B10" s="19"/>
      <c r="C10" s="10" t="s">
        <v>16</v>
      </c>
      <c r="D10" s="11">
        <v>0</v>
      </c>
      <c r="E10" s="12">
        <v>5000</v>
      </c>
      <c r="F10" s="3">
        <v>2100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f>SUM(F10:O10)</f>
        <v>2100</v>
      </c>
      <c r="Q10" s="11">
        <f>D10+E10-P10</f>
        <v>2900</v>
      </c>
    </row>
    <row r="11" spans="1:17" x14ac:dyDescent="0.25">
      <c r="A11" s="30"/>
      <c r="B11" s="19"/>
      <c r="C11" s="10" t="s">
        <v>17</v>
      </c>
      <c r="D11" s="11">
        <v>5092.8624</v>
      </c>
      <c r="E11" s="12">
        <v>0</v>
      </c>
      <c r="F11" s="3"/>
      <c r="G11" s="3"/>
      <c r="H11" s="3"/>
      <c r="I11" s="11"/>
      <c r="J11" s="11"/>
      <c r="K11" s="11"/>
      <c r="L11" s="11"/>
      <c r="M11" s="11"/>
      <c r="N11" s="11"/>
      <c r="O11" s="11"/>
      <c r="P11" s="11">
        <f>SUM(F11:O11)</f>
        <v>0</v>
      </c>
      <c r="Q11" s="11">
        <f>D11+E11-P11</f>
        <v>5092.8624</v>
      </c>
    </row>
    <row r="12" spans="1:17" x14ac:dyDescent="0.25">
      <c r="A12" s="30"/>
      <c r="B12" s="19"/>
      <c r="C12" s="10" t="s">
        <v>18</v>
      </c>
      <c r="D12" s="11">
        <v>8.0120000000000786</v>
      </c>
      <c r="E12" s="12">
        <v>0</v>
      </c>
      <c r="F12" s="3"/>
      <c r="G12" s="3"/>
      <c r="H12" s="3"/>
      <c r="I12" s="11"/>
      <c r="J12" s="11"/>
      <c r="K12" s="11"/>
      <c r="L12" s="11"/>
      <c r="M12" s="11"/>
      <c r="N12" s="11"/>
      <c r="O12" s="11"/>
      <c r="P12" s="11">
        <f>SUM(F12:O12)</f>
        <v>0</v>
      </c>
      <c r="Q12" s="11">
        <f>D12+E12-P12</f>
        <v>8.0120000000000786</v>
      </c>
    </row>
    <row r="13" spans="1:17" ht="55.2" x14ac:dyDescent="0.25">
      <c r="A13" s="30"/>
      <c r="B13" s="19"/>
      <c r="C13" s="52" t="s">
        <v>35</v>
      </c>
      <c r="D13" s="11">
        <v>9.5496943686157465E-12</v>
      </c>
      <c r="E13" s="12">
        <v>120407.43</v>
      </c>
      <c r="F13" s="3"/>
      <c r="G13" s="3"/>
      <c r="H13" s="3"/>
      <c r="I13" s="11"/>
      <c r="J13" s="11"/>
      <c r="K13" s="11"/>
      <c r="L13" s="11"/>
      <c r="M13" s="11"/>
      <c r="N13" s="11"/>
      <c r="O13" s="11">
        <v>120407.43</v>
      </c>
      <c r="P13" s="11">
        <f>SUM(F13:O13)</f>
        <v>120407.43</v>
      </c>
      <c r="Q13" s="11">
        <f>D13+E13-P13</f>
        <v>0</v>
      </c>
    </row>
    <row r="14" spans="1:17" ht="41.4" x14ac:dyDescent="0.25">
      <c r="A14" s="31"/>
      <c r="B14" s="7"/>
      <c r="C14" s="10" t="s">
        <v>19</v>
      </c>
      <c r="D14" s="11">
        <v>45388.249100000045</v>
      </c>
      <c r="E14" s="12">
        <v>5218</v>
      </c>
      <c r="F14" s="3"/>
      <c r="G14" s="3"/>
      <c r="H14" s="3"/>
      <c r="I14" s="11"/>
      <c r="J14" s="11"/>
      <c r="K14" s="11"/>
      <c r="L14" s="11"/>
      <c r="M14" s="11"/>
      <c r="N14" s="11">
        <v>4544.99</v>
      </c>
      <c r="O14" s="11">
        <v>38054.230000000003</v>
      </c>
      <c r="P14" s="11">
        <f>SUM(F14:O14)</f>
        <v>42599.22</v>
      </c>
      <c r="Q14" s="11">
        <f>D14+E14-P14</f>
        <v>8007.0291000000434</v>
      </c>
    </row>
    <row r="15" spans="1:17" ht="15.6" x14ac:dyDescent="0.25">
      <c r="A15" s="42" t="s">
        <v>20</v>
      </c>
      <c r="B15" s="43"/>
      <c r="C15" s="44"/>
      <c r="D15" s="45">
        <f>SUM(D8:D14)</f>
        <v>150559.68350000004</v>
      </c>
      <c r="E15" s="45">
        <f t="shared" ref="E15:O15" si="0">SUM(E8:E14)</f>
        <v>132625.43</v>
      </c>
      <c r="F15" s="45">
        <f t="shared" si="0"/>
        <v>4600</v>
      </c>
      <c r="G15" s="45">
        <f t="shared" si="0"/>
        <v>8375</v>
      </c>
      <c r="H15" s="45">
        <f t="shared" si="0"/>
        <v>2500</v>
      </c>
      <c r="I15" s="45">
        <f t="shared" si="0"/>
        <v>392.59</v>
      </c>
      <c r="J15" s="45">
        <f t="shared" si="0"/>
        <v>10446.950000000001</v>
      </c>
      <c r="K15" s="45">
        <f t="shared" si="0"/>
        <v>3665.7700000000004</v>
      </c>
      <c r="L15" s="45">
        <f t="shared" si="0"/>
        <v>16000</v>
      </c>
      <c r="M15" s="45">
        <f t="shared" si="0"/>
        <v>2000</v>
      </c>
      <c r="N15" s="45">
        <f t="shared" si="0"/>
        <v>4544.99</v>
      </c>
      <c r="O15" s="45">
        <f t="shared" si="0"/>
        <v>158461.66</v>
      </c>
      <c r="P15" s="45">
        <f>SUM(F15:O15)</f>
        <v>210986.96</v>
      </c>
      <c r="Q15" s="45">
        <f>D15+E15-P15</f>
        <v>72198.153500000044</v>
      </c>
    </row>
    <row r="16" spans="1:17" ht="27.6" x14ac:dyDescent="0.25">
      <c r="A16" s="33">
        <v>2</v>
      </c>
      <c r="B16" s="34" t="s">
        <v>21</v>
      </c>
      <c r="C16" s="10" t="s">
        <v>22</v>
      </c>
      <c r="D16" s="3">
        <v>0</v>
      </c>
      <c r="E16" s="12">
        <v>0</v>
      </c>
      <c r="F16" s="12"/>
      <c r="G16" s="11"/>
      <c r="H16" s="32"/>
      <c r="I16" s="32"/>
      <c r="J16" s="32"/>
      <c r="K16" s="11"/>
      <c r="L16" s="11"/>
      <c r="M16" s="11"/>
      <c r="N16" s="11"/>
      <c r="O16" s="11"/>
      <c r="P16" s="11">
        <f>SUM(F16:O16)</f>
        <v>0</v>
      </c>
      <c r="Q16" s="11">
        <f>D16+E16-P16</f>
        <v>0</v>
      </c>
    </row>
    <row r="17" spans="1:17" ht="66" x14ac:dyDescent="0.25">
      <c r="A17" s="33">
        <v>3</v>
      </c>
      <c r="B17" s="2" t="s">
        <v>24</v>
      </c>
      <c r="C17" s="1" t="s">
        <v>23</v>
      </c>
      <c r="D17" s="35">
        <v>689937</v>
      </c>
      <c r="E17" s="36">
        <v>0</v>
      </c>
      <c r="F17" s="36"/>
      <c r="G17" s="4"/>
      <c r="H17" s="37"/>
      <c r="I17" s="37"/>
      <c r="J17" s="37"/>
      <c r="K17" s="4"/>
      <c r="L17" s="4"/>
      <c r="M17" s="4"/>
      <c r="N17" s="4">
        <v>15857</v>
      </c>
      <c r="O17" s="4">
        <v>78500</v>
      </c>
      <c r="P17" s="11">
        <f>SUM(F17:O17)</f>
        <v>94357</v>
      </c>
      <c r="Q17" s="11">
        <f>D17+E17-P17</f>
        <v>595580</v>
      </c>
    </row>
    <row r="18" spans="1:17" ht="15.6" x14ac:dyDescent="0.25">
      <c r="A18" s="46" t="s">
        <v>20</v>
      </c>
      <c r="B18" s="47"/>
      <c r="C18" s="48"/>
      <c r="D18" s="49">
        <f>SUM(D16:D17)</f>
        <v>689937</v>
      </c>
      <c r="E18" s="49">
        <f t="shared" ref="E18:O18" si="1">SUM(E16:E17)</f>
        <v>0</v>
      </c>
      <c r="F18" s="49">
        <f t="shared" si="1"/>
        <v>0</v>
      </c>
      <c r="G18" s="49">
        <f t="shared" si="1"/>
        <v>0</v>
      </c>
      <c r="H18" s="49">
        <f t="shared" si="1"/>
        <v>0</v>
      </c>
      <c r="I18" s="49">
        <f t="shared" si="1"/>
        <v>0</v>
      </c>
      <c r="J18" s="49">
        <f t="shared" si="1"/>
        <v>0</v>
      </c>
      <c r="K18" s="49">
        <f t="shared" si="1"/>
        <v>0</v>
      </c>
      <c r="L18" s="49">
        <f t="shared" si="1"/>
        <v>0</v>
      </c>
      <c r="M18" s="49">
        <f t="shared" si="1"/>
        <v>0</v>
      </c>
      <c r="N18" s="49">
        <f t="shared" si="1"/>
        <v>15857</v>
      </c>
      <c r="O18" s="49">
        <f t="shared" si="1"/>
        <v>78500</v>
      </c>
      <c r="P18" s="45">
        <f>SUM(F18:O18)</f>
        <v>94357</v>
      </c>
      <c r="Q18" s="45">
        <f>D18+E18-P18</f>
        <v>595580</v>
      </c>
    </row>
    <row r="19" spans="1:17" ht="15.6" x14ac:dyDescent="0.3">
      <c r="A19" s="39" t="s">
        <v>27</v>
      </c>
      <c r="B19" s="40"/>
      <c r="C19" s="41"/>
      <c r="D19" s="50">
        <f>D15+D18</f>
        <v>840496.68350000004</v>
      </c>
      <c r="E19" s="50">
        <f>E15+E18</f>
        <v>132625.43</v>
      </c>
      <c r="F19" s="50">
        <f>F15+F18</f>
        <v>4600</v>
      </c>
      <c r="G19" s="50">
        <f>G15+G18</f>
        <v>8375</v>
      </c>
      <c r="H19" s="50">
        <f>H15+H18</f>
        <v>2500</v>
      </c>
      <c r="I19" s="50">
        <f>I15+I18</f>
        <v>392.59</v>
      </c>
      <c r="J19" s="50">
        <f>J15+J18</f>
        <v>10446.950000000001</v>
      </c>
      <c r="K19" s="50">
        <f>K15+K18</f>
        <v>3665.7700000000004</v>
      </c>
      <c r="L19" s="50">
        <f>L15+L18</f>
        <v>16000</v>
      </c>
      <c r="M19" s="50">
        <f>M15+M18</f>
        <v>2000</v>
      </c>
      <c r="N19" s="50">
        <f>N15+N18</f>
        <v>20401.989999999998</v>
      </c>
      <c r="O19" s="50">
        <f>O15+O18</f>
        <v>236961.66</v>
      </c>
      <c r="P19" s="51">
        <f>SUM(F19:O19)</f>
        <v>305343.95999999996</v>
      </c>
      <c r="Q19" s="51">
        <f>D19+E19-P19</f>
        <v>667778.15350000001</v>
      </c>
    </row>
  </sheetData>
  <mergeCells count="27">
    <mergeCell ref="B8:B14"/>
    <mergeCell ref="A8:A14"/>
    <mergeCell ref="A18:C18"/>
    <mergeCell ref="A19:C19"/>
    <mergeCell ref="A15:C15"/>
    <mergeCell ref="A1:Q1"/>
    <mergeCell ref="A2:Q2"/>
    <mergeCell ref="A3:A5"/>
    <mergeCell ref="B3:B5"/>
    <mergeCell ref="C3:C5"/>
    <mergeCell ref="D3:D5"/>
    <mergeCell ref="E3:E5"/>
    <mergeCell ref="F3:P3"/>
    <mergeCell ref="Q3:Q5"/>
    <mergeCell ref="F4:F5"/>
    <mergeCell ref="P4:P5"/>
    <mergeCell ref="L4:L5"/>
    <mergeCell ref="M4:M5"/>
    <mergeCell ref="N4:N5"/>
    <mergeCell ref="A6:J6"/>
    <mergeCell ref="A7:C7"/>
    <mergeCell ref="K4:K5"/>
    <mergeCell ref="J4:J5"/>
    <mergeCell ref="O4:O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2018-01-20T08:54:52Z</dcterms:modified>
</cp:coreProperties>
</file>