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6" i="1" l="1"/>
  <c r="G26" i="1"/>
  <c r="E26" i="1"/>
  <c r="S25" i="1"/>
  <c r="E25" i="1"/>
  <c r="D25" i="1"/>
  <c r="X24" i="1"/>
  <c r="Y24" i="1" s="1"/>
  <c r="W23" i="1"/>
  <c r="V23" i="1"/>
  <c r="U23" i="1"/>
  <c r="T23" i="1"/>
  <c r="S23" i="1"/>
  <c r="S26" i="1" s="1"/>
  <c r="R23" i="1"/>
  <c r="R26" i="1" s="1"/>
  <c r="Q23" i="1"/>
  <c r="Q26" i="1" s="1"/>
  <c r="P23" i="1"/>
  <c r="P26" i="1" s="1"/>
  <c r="O23" i="1"/>
  <c r="O26" i="1" s="1"/>
  <c r="N23" i="1"/>
  <c r="N26" i="1" s="1"/>
  <c r="M23" i="1"/>
  <c r="M26" i="1" s="1"/>
  <c r="L23" i="1"/>
  <c r="L26" i="1" s="1"/>
  <c r="K23" i="1"/>
  <c r="K26" i="1" s="1"/>
  <c r="J23" i="1"/>
  <c r="I23" i="1"/>
  <c r="H23" i="1"/>
  <c r="H26" i="1" s="1"/>
  <c r="G23" i="1"/>
  <c r="F23" i="1"/>
  <c r="F26" i="1" s="1"/>
  <c r="E23" i="1"/>
  <c r="D23" i="1"/>
  <c r="D26" i="1" s="1"/>
  <c r="X22" i="1"/>
  <c r="Y22" i="1" s="1"/>
  <c r="X21" i="1"/>
  <c r="Y21" i="1" s="1"/>
  <c r="X20" i="1"/>
  <c r="Y20" i="1" s="1"/>
  <c r="X19" i="1"/>
  <c r="Y19" i="1" s="1"/>
  <c r="X18" i="1"/>
  <c r="Y18" i="1" s="1"/>
  <c r="X17" i="1"/>
  <c r="Y17" i="1" s="1"/>
  <c r="X16" i="1"/>
  <c r="Y16" i="1" s="1"/>
  <c r="X15" i="1"/>
  <c r="Y15" i="1" s="1"/>
  <c r="X14" i="1"/>
  <c r="Y14" i="1" s="1"/>
  <c r="X13" i="1"/>
  <c r="Y13" i="1" s="1"/>
  <c r="X12" i="1"/>
  <c r="Y12" i="1" s="1"/>
  <c r="X11" i="1"/>
  <c r="Y11" i="1" s="1"/>
  <c r="R11" i="1"/>
  <c r="Y10" i="1"/>
  <c r="X10" i="1"/>
  <c r="Y9" i="1"/>
  <c r="X9" i="1"/>
  <c r="Y8" i="1"/>
  <c r="X8" i="1"/>
  <c r="Y7" i="1"/>
  <c r="X7" i="1"/>
  <c r="X23" i="1" l="1"/>
  <c r="X26" i="1" s="1"/>
  <c r="Y26" i="1" s="1"/>
  <c r="Y23" i="1" l="1"/>
</calcChain>
</file>

<file path=xl/sharedStrings.xml><?xml version="1.0" encoding="utf-8"?>
<sst xmlns="http://schemas.openxmlformats.org/spreadsheetml/2006/main" count="51" uniqueCount="50">
  <si>
    <t xml:space="preserve">Челябинская организация помощи детям "Звездный дождь"                                                                                                                                                                     </t>
  </si>
  <si>
    <t>финансовый отчет о расходовании денежных средств за II квартал 2014 года</t>
  </si>
  <si>
    <t>№</t>
  </si>
  <si>
    <t>Название программы</t>
  </si>
  <si>
    <t>Котрагенты</t>
  </si>
  <si>
    <t>Остаток на начало периода</t>
  </si>
  <si>
    <t>Приход денежных средств</t>
  </si>
  <si>
    <t>Статьи расходов</t>
  </si>
  <si>
    <t>Остаток на конец периода</t>
  </si>
  <si>
    <t xml:space="preserve">Материальные расходы </t>
  </si>
  <si>
    <t>Содержание и текущий ремонт</t>
  </si>
  <si>
    <t>Охрана</t>
  </si>
  <si>
    <t>Вывоз мусора</t>
  </si>
  <si>
    <t>Водоснабжение</t>
  </si>
  <si>
    <t>Оплата отопления</t>
  </si>
  <si>
    <t>Электро-энергия</t>
  </si>
  <si>
    <t>Банковское обслужи-вание</t>
  </si>
  <si>
    <t>Бухгалтер-ское обслуживание</t>
  </si>
  <si>
    <t>Интернет</t>
  </si>
  <si>
    <t>Почта</t>
  </si>
  <si>
    <t>Налоги</t>
  </si>
  <si>
    <t>ЗП</t>
  </si>
  <si>
    <t>Оплата стоматологических услуг</t>
  </si>
  <si>
    <t>Оплата за ремонт двери</t>
  </si>
  <si>
    <t>Оплата театральной площадки</t>
  </si>
  <si>
    <t>Оплата производства программы и записи на диск</t>
  </si>
  <si>
    <t>Оплата за тренинг</t>
  </si>
  <si>
    <t>Итого</t>
  </si>
  <si>
    <t>Апрель</t>
  </si>
  <si>
    <t>Центр помощи детям "Звездный дождь"</t>
  </si>
  <si>
    <t>Чинькова Юлия Викторовна</t>
  </si>
  <si>
    <t>Копейский кирпичный завод</t>
  </si>
  <si>
    <t>Жолдыбин Александр Алексеевич</t>
  </si>
  <si>
    <t>ООО ПКП "Ажурсталь"</t>
  </si>
  <si>
    <t>ООО "ТехПромСтрой"</t>
  </si>
  <si>
    <t>Аптека "Классика"</t>
  </si>
  <si>
    <t>пожертвование центр (через ящик)</t>
  </si>
  <si>
    <t>ООО Частная охранная организация "Альфа-Грифон"</t>
  </si>
  <si>
    <t>КИТ Финанс Инвестиционный банк (ОАО)</t>
  </si>
  <si>
    <t>Почемучка</t>
  </si>
  <si>
    <t>Русман Александр Александрович</t>
  </si>
  <si>
    <t>Пашнина Инна Александровна</t>
  </si>
  <si>
    <t>ИП Черкасова Софья Семеновна</t>
  </si>
  <si>
    <t>ЧРБФ "Родная"</t>
  </si>
  <si>
    <t>Пожертвование через интернет</t>
  </si>
  <si>
    <t>ООО "Южуралсервис"</t>
  </si>
  <si>
    <t>Итого:</t>
  </si>
  <si>
    <t>Солнечная улыбка</t>
  </si>
  <si>
    <t>Наличные, ящик для сбора пожертвований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</si>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</sst>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right" wrapText="1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right" vertical="center"/>
    </xf>
    <xf numFmtId="4" fontId="3" fillId="2" borderId="1" xfId="0" applyNumberFormat="1" applyFont="1" applyFill="1" applyBorder="1" applyAlignment="1">
      <alignment horizontal="right" wrapText="1"/>
    </xf>
    <xf numFmtId="4" fontId="4" fillId="3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 vertical="center"/>
    </xf>
    <xf numFmtId="0" fontId="9" fillId="3" borderId="1" xfId="0" applyFont="1" applyFill="1" applyBorder="1"/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/>
    <xf numFmtId="4" fontId="9" fillId="3" borderId="1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0" fontId="9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 wrapText="1"/>
    </xf>
    <xf numFmtId="4" fontId="9" fillId="3" borderId="9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/>
    </xf>
    <xf numFmtId="4" fontId="11" fillId="3" borderId="2" xfId="0" applyNumberFormat="1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12" fillId="4" borderId="1" xfId="0" applyFont="1" applyFill="1" applyBorder="1"/>
    <xf numFmtId="4" fontId="10" fillId="4" borderId="1" xfId="0" applyNumberFormat="1" applyFont="1" applyFill="1" applyBorder="1" applyAlignment="1">
      <alignment horizontal="right"/>
    </xf>
    <xf numFmtId="4" fontId="10" fillId="4" borderId="1" xfId="0" applyNumberFormat="1" applyFont="1" applyFill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workbookViewId="0">
      <selection activeCell="G12" sqref="G12"/>
    </sheetView>
  </sheetViews>
  <sheetFormatPr defaultRowHeight="15" x14ac:dyDescent="0.25"/>
  <cols>
    <col min="1" max="1" width="6.28515625" customWidth="1"/>
    <col min="2" max="2" width="18.140625" customWidth="1"/>
    <col min="3" max="3" width="18.7109375" customWidth="1"/>
    <col min="4" max="25" width="14.85546875" customWidth="1"/>
  </cols>
  <sheetData>
    <row r="1" spans="1:25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2</v>
      </c>
      <c r="B3" s="4" t="s">
        <v>3</v>
      </c>
      <c r="C3" s="3" t="s">
        <v>4</v>
      </c>
      <c r="D3" s="5" t="s">
        <v>5</v>
      </c>
      <c r="E3" s="4" t="s">
        <v>6</v>
      </c>
      <c r="F3" s="6" t="s">
        <v>7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/>
      <c r="Y3" s="9" t="s">
        <v>8</v>
      </c>
    </row>
    <row r="4" spans="1:25" x14ac:dyDescent="0.25">
      <c r="A4" s="3"/>
      <c r="B4" s="10"/>
      <c r="C4" s="3"/>
      <c r="D4" s="5"/>
      <c r="E4" s="10"/>
      <c r="F4" s="5" t="s">
        <v>9</v>
      </c>
      <c r="G4" s="4" t="s">
        <v>10</v>
      </c>
      <c r="H4" s="5" t="s">
        <v>11</v>
      </c>
      <c r="I4" s="4" t="s">
        <v>12</v>
      </c>
      <c r="J4" s="4" t="s">
        <v>13</v>
      </c>
      <c r="K4" s="4" t="s">
        <v>14</v>
      </c>
      <c r="L4" s="11" t="s">
        <v>15</v>
      </c>
      <c r="M4" s="12" t="s">
        <v>16</v>
      </c>
      <c r="N4" s="12" t="s">
        <v>17</v>
      </c>
      <c r="O4" s="12" t="s">
        <v>18</v>
      </c>
      <c r="P4" s="12" t="s">
        <v>19</v>
      </c>
      <c r="Q4" s="12" t="s">
        <v>20</v>
      </c>
      <c r="R4" s="12" t="s">
        <v>21</v>
      </c>
      <c r="S4" s="12" t="s">
        <v>22</v>
      </c>
      <c r="T4" s="12" t="s">
        <v>23</v>
      </c>
      <c r="U4" s="12" t="s">
        <v>24</v>
      </c>
      <c r="V4" s="12" t="s">
        <v>25</v>
      </c>
      <c r="W4" s="12" t="s">
        <v>26</v>
      </c>
      <c r="X4" s="12" t="s">
        <v>27</v>
      </c>
      <c r="Y4" s="13"/>
    </row>
    <row r="5" spans="1:25" x14ac:dyDescent="0.25">
      <c r="A5" s="3"/>
      <c r="B5" s="14"/>
      <c r="C5" s="3"/>
      <c r="D5" s="5"/>
      <c r="E5" s="14"/>
      <c r="F5" s="5"/>
      <c r="G5" s="14"/>
      <c r="H5" s="5"/>
      <c r="I5" s="14"/>
      <c r="J5" s="14"/>
      <c r="K5" s="14"/>
      <c r="L5" s="11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6"/>
    </row>
    <row r="6" spans="1:25" ht="26.25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</row>
    <row r="7" spans="1:25" ht="41.25" customHeight="1" x14ac:dyDescent="0.25">
      <c r="A7" s="22">
        <v>1</v>
      </c>
      <c r="B7" s="4" t="s">
        <v>29</v>
      </c>
      <c r="C7" s="23" t="s">
        <v>30</v>
      </c>
      <c r="D7" s="24"/>
      <c r="E7" s="25">
        <v>2000</v>
      </c>
      <c r="F7" s="26">
        <v>2000</v>
      </c>
      <c r="G7" s="27"/>
      <c r="H7" s="27"/>
      <c r="I7" s="27"/>
      <c r="J7" s="27"/>
      <c r="K7" s="27"/>
      <c r="L7" s="28"/>
      <c r="M7" s="28"/>
      <c r="N7" s="28"/>
      <c r="O7" s="29"/>
      <c r="P7" s="29"/>
      <c r="Q7" s="29"/>
      <c r="R7" s="29"/>
      <c r="S7" s="29"/>
      <c r="T7" s="29"/>
      <c r="U7" s="29"/>
      <c r="V7" s="29"/>
      <c r="W7" s="29"/>
      <c r="X7" s="28">
        <f>F7+G7+H7+I7+K7+L7+M7+N7+O7+P7+Q7+R7+S7+T7+U7+V7+W7+J7</f>
        <v>2000</v>
      </c>
      <c r="Y7" s="30">
        <f t="shared" ref="Y7:Y24" si="0">D7+E7-X7</f>
        <v>0</v>
      </c>
    </row>
    <row r="8" spans="1:25" ht="33.75" customHeight="1" x14ac:dyDescent="0.25">
      <c r="A8" s="31"/>
      <c r="B8" s="10"/>
      <c r="C8" s="23" t="s">
        <v>31</v>
      </c>
      <c r="D8" s="30"/>
      <c r="E8" s="32">
        <v>0</v>
      </c>
      <c r="F8" s="26"/>
      <c r="G8" s="27"/>
      <c r="H8" s="27"/>
      <c r="I8" s="27"/>
      <c r="J8" s="27"/>
      <c r="K8" s="27"/>
      <c r="L8" s="28"/>
      <c r="M8" s="28"/>
      <c r="N8" s="28"/>
      <c r="O8" s="28"/>
      <c r="P8" s="29"/>
      <c r="Q8" s="28"/>
      <c r="R8" s="28"/>
      <c r="S8" s="28"/>
      <c r="T8" s="28"/>
      <c r="U8" s="28"/>
      <c r="V8" s="28"/>
      <c r="W8" s="28"/>
      <c r="X8" s="28">
        <f t="shared" ref="X8:X22" si="1">F8+G8+H8+I8+K8+L8+M8+N8+O8+P8+Q8+R8+S8+T8+U8+V8+W8+J8</f>
        <v>0</v>
      </c>
      <c r="Y8" s="30">
        <f t="shared" si="0"/>
        <v>0</v>
      </c>
    </row>
    <row r="9" spans="1:25" ht="53.25" customHeight="1" x14ac:dyDescent="0.25">
      <c r="A9" s="31"/>
      <c r="B9" s="10"/>
      <c r="C9" s="23" t="s">
        <v>32</v>
      </c>
      <c r="D9" s="33"/>
      <c r="E9" s="32">
        <v>1000</v>
      </c>
      <c r="F9" s="26">
        <v>1000</v>
      </c>
      <c r="G9" s="27"/>
      <c r="H9" s="27"/>
      <c r="I9" s="27"/>
      <c r="J9" s="27"/>
      <c r="K9" s="27"/>
      <c r="L9" s="28"/>
      <c r="M9" s="28"/>
      <c r="N9" s="28"/>
      <c r="O9" s="28"/>
      <c r="P9" s="29"/>
      <c r="Q9" s="29"/>
      <c r="R9" s="29"/>
      <c r="S9" s="29"/>
      <c r="T9" s="29"/>
      <c r="U9" s="29"/>
      <c r="V9" s="29"/>
      <c r="W9" s="29"/>
      <c r="X9" s="28">
        <f t="shared" si="1"/>
        <v>1000</v>
      </c>
      <c r="Y9" s="30">
        <f t="shared" si="0"/>
        <v>0</v>
      </c>
    </row>
    <row r="10" spans="1:25" ht="35.25" customHeight="1" x14ac:dyDescent="0.25">
      <c r="A10" s="31"/>
      <c r="B10" s="10"/>
      <c r="C10" s="23" t="s">
        <v>33</v>
      </c>
      <c r="D10" s="30"/>
      <c r="E10" s="32">
        <v>0</v>
      </c>
      <c r="F10" s="26"/>
      <c r="G10" s="27"/>
      <c r="H10" s="27"/>
      <c r="I10" s="27"/>
      <c r="J10" s="27"/>
      <c r="K10" s="27"/>
      <c r="L10" s="29"/>
      <c r="M10" s="28"/>
      <c r="N10" s="28"/>
      <c r="O10" s="29"/>
      <c r="P10" s="29"/>
      <c r="Q10" s="28"/>
      <c r="R10" s="28"/>
      <c r="S10" s="28"/>
      <c r="T10" s="28"/>
      <c r="U10" s="28"/>
      <c r="V10" s="28"/>
      <c r="W10" s="28"/>
      <c r="X10" s="28">
        <f t="shared" si="1"/>
        <v>0</v>
      </c>
      <c r="Y10" s="30">
        <f t="shared" si="0"/>
        <v>0</v>
      </c>
    </row>
    <row r="11" spans="1:25" s="64" customFormat="1" ht="35.25" customHeight="1" x14ac:dyDescent="0.25">
      <c r="A11" s="31"/>
      <c r="B11" s="10"/>
      <c r="C11" s="23" t="s">
        <v>34</v>
      </c>
      <c r="D11" s="26">
        <v>19997.87</v>
      </c>
      <c r="E11" s="32">
        <v>20000</v>
      </c>
      <c r="F11" s="26"/>
      <c r="G11" s="27"/>
      <c r="H11" s="29"/>
      <c r="I11" s="27"/>
      <c r="J11" s="27"/>
      <c r="K11" s="27"/>
      <c r="L11" s="28"/>
      <c r="M11" s="27"/>
      <c r="N11" s="28"/>
      <c r="O11" s="29"/>
      <c r="P11" s="29"/>
      <c r="Q11" s="28"/>
      <c r="R11" s="28">
        <f>4785+4132+11092+19994.4</f>
        <v>40003.4</v>
      </c>
      <c r="S11" s="28"/>
      <c r="T11" s="28"/>
      <c r="U11" s="28"/>
      <c r="V11" s="28">
        <v>0</v>
      </c>
      <c r="W11" s="28"/>
      <c r="X11" s="28">
        <f t="shared" si="1"/>
        <v>40003.4</v>
      </c>
      <c r="Y11" s="27">
        <f t="shared" si="0"/>
        <v>-5.5300000000061118</v>
      </c>
    </row>
    <row r="12" spans="1:25" ht="42.75" x14ac:dyDescent="0.25">
      <c r="A12" s="31"/>
      <c r="B12" s="10"/>
      <c r="C12" s="23" t="s">
        <v>35</v>
      </c>
      <c r="D12" s="30"/>
      <c r="E12" s="32">
        <v>0</v>
      </c>
      <c r="F12" s="35"/>
      <c r="G12" s="27"/>
      <c r="H12" s="27"/>
      <c r="I12" s="29"/>
      <c r="J12" s="29"/>
      <c r="K12" s="29"/>
      <c r="L12" s="27">
        <v>0</v>
      </c>
      <c r="M12" s="28">
        <v>0</v>
      </c>
      <c r="N12" s="28"/>
      <c r="O12" s="29"/>
      <c r="P12" s="29"/>
      <c r="Q12" s="36"/>
      <c r="R12" s="36"/>
      <c r="S12" s="36"/>
      <c r="T12" s="36">
        <v>0</v>
      </c>
      <c r="U12" s="36"/>
      <c r="V12" s="36">
        <v>0</v>
      </c>
      <c r="W12" s="36"/>
      <c r="X12" s="28">
        <f t="shared" si="1"/>
        <v>0</v>
      </c>
      <c r="Y12" s="37">
        <f t="shared" si="0"/>
        <v>0</v>
      </c>
    </row>
    <row r="13" spans="1:25" ht="52.5" customHeight="1" x14ac:dyDescent="0.25">
      <c r="A13" s="38"/>
      <c r="B13" s="38"/>
      <c r="C13" s="23" t="s">
        <v>36</v>
      </c>
      <c r="D13" s="30">
        <v>321426.49</v>
      </c>
      <c r="E13" s="32">
        <v>0</v>
      </c>
      <c r="F13" s="26">
        <v>0</v>
      </c>
      <c r="G13" s="26"/>
      <c r="H13" s="26"/>
      <c r="I13" s="27"/>
      <c r="J13" s="27"/>
      <c r="K13" s="27"/>
      <c r="L13" s="28"/>
      <c r="M13" s="28"/>
      <c r="N13" s="28"/>
      <c r="O13" s="28"/>
      <c r="P13" s="28"/>
      <c r="Q13" s="36">
        <v>96396.52</v>
      </c>
      <c r="R13" s="36">
        <v>178055.99</v>
      </c>
      <c r="S13" s="36"/>
      <c r="T13" s="36"/>
      <c r="U13" s="36">
        <v>0</v>
      </c>
      <c r="V13" s="36"/>
      <c r="W13" s="36">
        <v>0</v>
      </c>
      <c r="X13" s="28">
        <f t="shared" si="1"/>
        <v>274452.51</v>
      </c>
      <c r="Y13" s="37">
        <f>D13+E13-X13</f>
        <v>46973.979999999981</v>
      </c>
    </row>
    <row r="14" spans="1:25" ht="71.25" customHeight="1" x14ac:dyDescent="0.25">
      <c r="A14" s="38"/>
      <c r="B14" s="38"/>
      <c r="C14" s="23" t="s">
        <v>37</v>
      </c>
      <c r="D14" s="30"/>
      <c r="E14" s="32">
        <v>0</v>
      </c>
      <c r="F14" s="26"/>
      <c r="G14" s="26"/>
      <c r="H14" s="26"/>
      <c r="I14" s="27"/>
      <c r="J14" s="27"/>
      <c r="K14" s="27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>
        <f t="shared" si="1"/>
        <v>0</v>
      </c>
      <c r="Y14" s="30">
        <f t="shared" si="0"/>
        <v>0</v>
      </c>
    </row>
    <row r="15" spans="1:25" ht="64.5" customHeight="1" x14ac:dyDescent="0.25">
      <c r="A15" s="38"/>
      <c r="B15" s="38"/>
      <c r="C15" s="23" t="s">
        <v>38</v>
      </c>
      <c r="D15" s="39"/>
      <c r="E15" s="40">
        <v>0</v>
      </c>
      <c r="F15" s="35"/>
      <c r="G15" s="35"/>
      <c r="H15" s="35"/>
      <c r="I15" s="28"/>
      <c r="J15" s="28"/>
      <c r="K15" s="28"/>
      <c r="L15" s="28">
        <v>0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>
        <v>0</v>
      </c>
      <c r="X15" s="28">
        <f t="shared" si="1"/>
        <v>0</v>
      </c>
      <c r="Y15" s="39">
        <f t="shared" si="0"/>
        <v>0</v>
      </c>
    </row>
    <row r="16" spans="1:25" ht="28.5" x14ac:dyDescent="0.25">
      <c r="A16" s="38"/>
      <c r="B16" s="38"/>
      <c r="C16" s="23" t="s">
        <v>39</v>
      </c>
      <c r="D16" s="39"/>
      <c r="E16" s="40">
        <v>0</v>
      </c>
      <c r="F16" s="35"/>
      <c r="G16" s="35"/>
      <c r="H16" s="35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>
        <f t="shared" si="1"/>
        <v>0</v>
      </c>
      <c r="Y16" s="39">
        <f t="shared" si="0"/>
        <v>0</v>
      </c>
    </row>
    <row r="17" spans="1:25" ht="57.75" customHeight="1" x14ac:dyDescent="0.25">
      <c r="A17" s="38"/>
      <c r="B17" s="38"/>
      <c r="C17" s="23" t="s">
        <v>40</v>
      </c>
      <c r="D17" s="39"/>
      <c r="E17" s="40">
        <v>0</v>
      </c>
      <c r="F17" s="35"/>
      <c r="G17" s="35"/>
      <c r="H17" s="35">
        <v>0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>
        <v>0</v>
      </c>
      <c r="U17" s="28"/>
      <c r="V17" s="28"/>
      <c r="W17" s="28"/>
      <c r="X17" s="28">
        <f t="shared" si="1"/>
        <v>0</v>
      </c>
      <c r="Y17" s="39">
        <f t="shared" si="0"/>
        <v>0</v>
      </c>
    </row>
    <row r="18" spans="1:25" ht="36.75" customHeight="1" x14ac:dyDescent="0.25">
      <c r="A18" s="38"/>
      <c r="B18" s="38"/>
      <c r="C18" s="23" t="s">
        <v>41</v>
      </c>
      <c r="D18" s="39"/>
      <c r="E18" s="40">
        <v>10000</v>
      </c>
      <c r="F18" s="35">
        <v>1580</v>
      </c>
      <c r="G18" s="35">
        <v>2995.77</v>
      </c>
      <c r="H18" s="35">
        <v>1600</v>
      </c>
      <c r="I18" s="28">
        <v>644.23</v>
      </c>
      <c r="J18" s="28">
        <v>0</v>
      </c>
      <c r="K18" s="28"/>
      <c r="L18" s="28"/>
      <c r="M18" s="28"/>
      <c r="N18" s="28"/>
      <c r="O18" s="28">
        <v>1250</v>
      </c>
      <c r="P18" s="28"/>
      <c r="Q18" s="28"/>
      <c r="R18" s="28"/>
      <c r="S18" s="28"/>
      <c r="T18" s="28"/>
      <c r="U18" s="28"/>
      <c r="V18" s="28">
        <v>1930</v>
      </c>
      <c r="W18" s="28"/>
      <c r="X18" s="28">
        <f t="shared" si="1"/>
        <v>10000</v>
      </c>
      <c r="Y18" s="39">
        <f t="shared" si="0"/>
        <v>0</v>
      </c>
    </row>
    <row r="19" spans="1:25" ht="49.5" customHeight="1" x14ac:dyDescent="0.25">
      <c r="A19" s="38"/>
      <c r="B19" s="38"/>
      <c r="C19" s="23" t="s">
        <v>42</v>
      </c>
      <c r="D19" s="39"/>
      <c r="E19" s="40">
        <v>30000</v>
      </c>
      <c r="F19" s="35"/>
      <c r="G19" s="35"/>
      <c r="H19" s="35"/>
      <c r="I19" s="28"/>
      <c r="J19" s="28"/>
      <c r="K19" s="28">
        <v>1022.5</v>
      </c>
      <c r="L19" s="28"/>
      <c r="M19" s="28"/>
      <c r="N19" s="28"/>
      <c r="O19" s="28"/>
      <c r="P19" s="28"/>
      <c r="Q19" s="28">
        <v>21769.48</v>
      </c>
      <c r="R19" s="28"/>
      <c r="S19" s="28"/>
      <c r="T19" s="28"/>
      <c r="U19" s="28"/>
      <c r="V19" s="28">
        <v>7208.02</v>
      </c>
      <c r="W19" s="28"/>
      <c r="X19" s="28">
        <f t="shared" si="1"/>
        <v>30000</v>
      </c>
      <c r="Y19" s="39">
        <f t="shared" si="0"/>
        <v>0</v>
      </c>
    </row>
    <row r="20" spans="1:25" ht="29.25" customHeight="1" x14ac:dyDescent="0.25">
      <c r="A20" s="38"/>
      <c r="B20" s="38"/>
      <c r="C20" s="23" t="s">
        <v>43</v>
      </c>
      <c r="D20" s="39"/>
      <c r="E20" s="40">
        <v>10000</v>
      </c>
      <c r="F20" s="35">
        <v>2603.98</v>
      </c>
      <c r="G20" s="35">
        <v>6248.04</v>
      </c>
      <c r="H20" s="35"/>
      <c r="I20" s="28"/>
      <c r="J20" s="28"/>
      <c r="K20" s="28"/>
      <c r="L20" s="28"/>
      <c r="M20" s="28">
        <v>987.98</v>
      </c>
      <c r="N20" s="28"/>
      <c r="O20" s="28"/>
      <c r="P20" s="28">
        <v>160</v>
      </c>
      <c r="Q20" s="28"/>
      <c r="R20" s="28"/>
      <c r="S20" s="28"/>
      <c r="T20" s="28"/>
      <c r="U20" s="28"/>
      <c r="V20" s="28"/>
      <c r="W20" s="28"/>
      <c r="X20" s="28">
        <f t="shared" si="1"/>
        <v>10000</v>
      </c>
      <c r="Y20" s="39">
        <f t="shared" si="0"/>
        <v>0</v>
      </c>
    </row>
    <row r="21" spans="1:25" ht="46.5" customHeight="1" x14ac:dyDescent="0.25">
      <c r="A21" s="38"/>
      <c r="B21" s="38"/>
      <c r="C21" s="23" t="s">
        <v>44</v>
      </c>
      <c r="D21" s="39"/>
      <c r="E21" s="40">
        <v>960</v>
      </c>
      <c r="F21" s="35"/>
      <c r="G21" s="35"/>
      <c r="H21" s="35"/>
      <c r="I21" s="28"/>
      <c r="J21" s="28"/>
      <c r="K21" s="28"/>
      <c r="L21" s="28"/>
      <c r="M21" s="28"/>
      <c r="N21" s="28"/>
      <c r="O21" s="28"/>
      <c r="P21" s="28"/>
      <c r="Q21" s="28">
        <v>960</v>
      </c>
      <c r="R21" s="28"/>
      <c r="S21" s="28"/>
      <c r="T21" s="28"/>
      <c r="U21" s="28"/>
      <c r="V21" s="28"/>
      <c r="W21" s="28"/>
      <c r="X21" s="28">
        <f t="shared" si="1"/>
        <v>960</v>
      </c>
      <c r="Y21" s="39">
        <f t="shared" si="0"/>
        <v>0</v>
      </c>
    </row>
    <row r="22" spans="1:25" ht="36" customHeight="1" x14ac:dyDescent="0.25">
      <c r="A22" s="38"/>
      <c r="B22" s="38"/>
      <c r="C22" s="23" t="s">
        <v>45</v>
      </c>
      <c r="D22" s="39"/>
      <c r="E22" s="40">
        <v>22000</v>
      </c>
      <c r="F22" s="35">
        <v>1208.02</v>
      </c>
      <c r="G22" s="35"/>
      <c r="H22" s="35"/>
      <c r="I22" s="28"/>
      <c r="J22" s="28"/>
      <c r="K22" s="28"/>
      <c r="L22" s="28"/>
      <c r="M22" s="28"/>
      <c r="N22" s="28">
        <v>8000</v>
      </c>
      <c r="O22" s="28"/>
      <c r="P22" s="28"/>
      <c r="Q22" s="28"/>
      <c r="R22" s="28"/>
      <c r="S22" s="28"/>
      <c r="T22" s="28"/>
      <c r="U22" s="28"/>
      <c r="V22" s="28">
        <v>12791.98</v>
      </c>
      <c r="W22" s="28"/>
      <c r="X22" s="28">
        <f t="shared" si="1"/>
        <v>22000</v>
      </c>
      <c r="Y22" s="39">
        <f t="shared" si="0"/>
        <v>0</v>
      </c>
    </row>
    <row r="23" spans="1:25" x14ac:dyDescent="0.25">
      <c r="A23" s="41" t="s">
        <v>46</v>
      </c>
      <c r="B23" s="42"/>
      <c r="C23" s="43"/>
      <c r="D23" s="44">
        <f t="shared" ref="D23:M23" si="2">SUM(D7:D22)</f>
        <v>341424.36</v>
      </c>
      <c r="E23" s="45">
        <f t="shared" si="2"/>
        <v>95960</v>
      </c>
      <c r="F23" s="46">
        <f t="shared" si="2"/>
        <v>8392</v>
      </c>
      <c r="G23" s="46">
        <f t="shared" si="2"/>
        <v>9243.81</v>
      </c>
      <c r="H23" s="46">
        <f t="shared" si="2"/>
        <v>1600</v>
      </c>
      <c r="I23" s="46">
        <f t="shared" si="2"/>
        <v>644.23</v>
      </c>
      <c r="J23" s="46">
        <f t="shared" si="2"/>
        <v>0</v>
      </c>
      <c r="K23" s="46">
        <f t="shared" si="2"/>
        <v>1022.5</v>
      </c>
      <c r="L23" s="46">
        <f t="shared" si="2"/>
        <v>0</v>
      </c>
      <c r="M23" s="46">
        <f t="shared" si="2"/>
        <v>987.98</v>
      </c>
      <c r="N23" s="46">
        <f>SUM(N6:N22)</f>
        <v>8000</v>
      </c>
      <c r="O23" s="46">
        <f>SUM(O7:O22)</f>
        <v>1250</v>
      </c>
      <c r="P23" s="46">
        <f>SUM(P7:P22)</f>
        <v>160</v>
      </c>
      <c r="Q23" s="46">
        <f>SUM(Q6:Q22)</f>
        <v>119126</v>
      </c>
      <c r="R23" s="46">
        <f>SUM(R7:R22)</f>
        <v>218059.38999999998</v>
      </c>
      <c r="S23" s="46">
        <f>SUM(S6:S22)</f>
        <v>0</v>
      </c>
      <c r="T23" s="46">
        <f>SUM(T6:T22)</f>
        <v>0</v>
      </c>
      <c r="U23" s="46">
        <f>SUM(U6:U22)</f>
        <v>0</v>
      </c>
      <c r="V23" s="46">
        <f>SUM(V7:V22)</f>
        <v>21930</v>
      </c>
      <c r="W23" s="46">
        <f>SUM(W6:W22)</f>
        <v>0</v>
      </c>
      <c r="X23" s="34">
        <f>F23+G23+H23+I23+K23+L23+M23+N23+O23+P23+Q23+R23+S23+T23+U23+V23+W23</f>
        <v>390415.91</v>
      </c>
      <c r="Y23" s="44">
        <f t="shared" si="0"/>
        <v>46968.450000000012</v>
      </c>
    </row>
    <row r="24" spans="1:25" ht="72" customHeight="1" x14ac:dyDescent="0.3">
      <c r="A24" s="47">
        <v>2</v>
      </c>
      <c r="B24" s="47" t="s">
        <v>47</v>
      </c>
      <c r="C24" s="23" t="s">
        <v>48</v>
      </c>
      <c r="D24" s="33"/>
      <c r="E24" s="32">
        <v>6295</v>
      </c>
      <c r="F24" s="32">
        <v>0</v>
      </c>
      <c r="G24" s="27"/>
      <c r="H24" s="48"/>
      <c r="I24" s="48"/>
      <c r="J24" s="48"/>
      <c r="K24" s="48"/>
      <c r="L24" s="49"/>
      <c r="M24" s="49"/>
      <c r="N24" s="49"/>
      <c r="O24" s="49"/>
      <c r="P24" s="49"/>
      <c r="Q24" s="49"/>
      <c r="R24" s="49"/>
      <c r="S24" s="50">
        <v>6295</v>
      </c>
      <c r="T24" s="50"/>
      <c r="U24" s="50"/>
      <c r="V24" s="50"/>
      <c r="W24" s="50"/>
      <c r="X24" s="34">
        <f>F24+G24+H24+I24+K24+L24+M24+N24+O24+P24+Q24+R24+S24+T24+U24+V24+W24+O24</f>
        <v>6295</v>
      </c>
      <c r="Y24" s="30">
        <f t="shared" si="0"/>
        <v>0</v>
      </c>
    </row>
    <row r="25" spans="1:25" ht="15.75" x14ac:dyDescent="0.25">
      <c r="A25" s="51" t="s">
        <v>46</v>
      </c>
      <c r="B25" s="52"/>
      <c r="C25" s="53"/>
      <c r="D25" s="54">
        <f>D24</f>
        <v>0</v>
      </c>
      <c r="E25" s="55">
        <f>E24</f>
        <v>6295</v>
      </c>
      <c r="F25" s="56">
        <v>0</v>
      </c>
      <c r="G25" s="56"/>
      <c r="H25" s="56"/>
      <c r="I25" s="56"/>
      <c r="J25" s="56"/>
      <c r="K25" s="56"/>
      <c r="L25" s="57"/>
      <c r="M25" s="57"/>
      <c r="N25" s="57"/>
      <c r="O25" s="57"/>
      <c r="P25" s="57"/>
      <c r="Q25" s="57"/>
      <c r="R25" s="57"/>
      <c r="S25" s="58">
        <f>S24</f>
        <v>6295</v>
      </c>
      <c r="T25" s="58"/>
      <c r="U25" s="58"/>
      <c r="V25" s="58"/>
      <c r="W25" s="58"/>
      <c r="X25" s="59">
        <v>6295</v>
      </c>
      <c r="Y25" s="44">
        <v>0</v>
      </c>
    </row>
    <row r="26" spans="1:25" ht="18.75" x14ac:dyDescent="0.3">
      <c r="A26" s="60" t="s">
        <v>49</v>
      </c>
      <c r="B26" s="60"/>
      <c r="C26" s="60"/>
      <c r="D26" s="61">
        <f>D23+D25</f>
        <v>341424.36</v>
      </c>
      <c r="E26" s="62">
        <f>E25+E23</f>
        <v>102255</v>
      </c>
      <c r="F26" s="63">
        <f>F23+F25</f>
        <v>8392</v>
      </c>
      <c r="G26" s="63">
        <f t="shared" ref="G26:S26" si="3">G23+G25</f>
        <v>9243.81</v>
      </c>
      <c r="H26" s="63">
        <f t="shared" si="3"/>
        <v>1600</v>
      </c>
      <c r="I26" s="63">
        <f t="shared" si="3"/>
        <v>644.23</v>
      </c>
      <c r="J26" s="63"/>
      <c r="K26" s="63">
        <f t="shared" si="3"/>
        <v>1022.5</v>
      </c>
      <c r="L26" s="63">
        <f t="shared" si="3"/>
        <v>0</v>
      </c>
      <c r="M26" s="63">
        <f t="shared" si="3"/>
        <v>987.98</v>
      </c>
      <c r="N26" s="63">
        <f t="shared" si="3"/>
        <v>8000</v>
      </c>
      <c r="O26" s="63">
        <f t="shared" si="3"/>
        <v>1250</v>
      </c>
      <c r="P26" s="63">
        <f t="shared" si="3"/>
        <v>160</v>
      </c>
      <c r="Q26" s="63">
        <f t="shared" si="3"/>
        <v>119126</v>
      </c>
      <c r="R26" s="63">
        <f t="shared" si="3"/>
        <v>218059.38999999998</v>
      </c>
      <c r="S26" s="63">
        <f t="shared" si="3"/>
        <v>6295</v>
      </c>
      <c r="T26" s="63"/>
      <c r="U26" s="63"/>
      <c r="V26" s="63"/>
      <c r="W26" s="63"/>
      <c r="X26" s="62">
        <f>X23+X24</f>
        <v>396710.91</v>
      </c>
      <c r="Y26" s="61">
        <f>D26+E26-X26</f>
        <v>46968.450000000012</v>
      </c>
    </row>
  </sheetData>
  <mergeCells count="31">
    <mergeCell ref="A6:L6"/>
    <mergeCell ref="A7:A12"/>
    <mergeCell ref="B7:B12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A1:Y1"/>
    <mergeCell ref="A2:Y2"/>
    <mergeCell ref="A3:A5"/>
    <mergeCell ref="B3:B5"/>
    <mergeCell ref="C3:C5"/>
    <mergeCell ref="D3:D5"/>
    <mergeCell ref="E3:E5"/>
    <mergeCell ref="F3:X3"/>
    <mergeCell ref="Y3:Y5"/>
    <mergeCell ref="F4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2014-06-24T02:07:37Z</dcterms:modified>
</cp:coreProperties>
</file>