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S8" i="1" l="1"/>
  <c r="T8" i="1" s="1"/>
  <c r="S9" i="1"/>
  <c r="T9" i="1" s="1"/>
  <c r="S10" i="1"/>
  <c r="T10" i="1" s="1"/>
  <c r="S11" i="1"/>
  <c r="S12" i="1"/>
  <c r="T12" i="1" s="1"/>
  <c r="S13" i="1"/>
  <c r="S14" i="1"/>
  <c r="T14" i="1" s="1"/>
  <c r="S15" i="1"/>
  <c r="T15" i="1" s="1"/>
  <c r="S16" i="1"/>
  <c r="T16" i="1" s="1"/>
  <c r="S17" i="1"/>
  <c r="S18" i="1"/>
  <c r="T18" i="1" s="1"/>
  <c r="S19" i="1"/>
  <c r="S20" i="1"/>
  <c r="T20" i="1" s="1"/>
  <c r="S21" i="1"/>
  <c r="S23" i="1"/>
  <c r="T23" i="1" s="1"/>
  <c r="S24" i="1"/>
  <c r="T24" i="1" s="1"/>
  <c r="S25" i="1"/>
  <c r="S26" i="1"/>
  <c r="T26" i="1" s="1"/>
  <c r="S27" i="1"/>
  <c r="S28" i="1"/>
  <c r="T28" i="1" s="1"/>
  <c r="S29" i="1"/>
  <c r="T29" i="1" s="1"/>
  <c r="S30" i="1"/>
  <c r="T30" i="1" s="1"/>
  <c r="S7" i="1"/>
  <c r="Q35" i="1"/>
  <c r="R35" i="1"/>
  <c r="G35" i="1"/>
  <c r="H35" i="1"/>
  <c r="I35" i="1"/>
  <c r="J35" i="1"/>
  <c r="K35" i="1"/>
  <c r="L35" i="1"/>
  <c r="M35" i="1"/>
  <c r="N35" i="1"/>
  <c r="T35" i="1"/>
  <c r="P35" i="1"/>
  <c r="O35" i="1"/>
  <c r="F35" i="1"/>
  <c r="D35" i="1"/>
  <c r="T34" i="1"/>
  <c r="T33" i="1"/>
  <c r="R31" i="1"/>
  <c r="R36" i="1" s="1"/>
  <c r="Q31" i="1"/>
  <c r="P31" i="1"/>
  <c r="N31" i="1"/>
  <c r="M31" i="1"/>
  <c r="L31" i="1"/>
  <c r="K31" i="1"/>
  <c r="K36" i="1" s="1"/>
  <c r="J31" i="1"/>
  <c r="I31" i="1"/>
  <c r="H31" i="1"/>
  <c r="G31" i="1"/>
  <c r="G36" i="1" s="1"/>
  <c r="F31" i="1"/>
  <c r="E31" i="1"/>
  <c r="E36" i="1" s="1"/>
  <c r="D31" i="1"/>
  <c r="T27" i="1"/>
  <c r="T25" i="1"/>
  <c r="O22" i="1"/>
  <c r="O31" i="1" s="1"/>
  <c r="T21" i="1"/>
  <c r="T19" i="1"/>
  <c r="T17" i="1"/>
  <c r="T13" i="1"/>
  <c r="T11" i="1"/>
  <c r="N36" i="1" l="1"/>
  <c r="J36" i="1"/>
  <c r="Q36" i="1"/>
  <c r="S22" i="1"/>
  <c r="T22" i="1" s="1"/>
  <c r="H36" i="1"/>
  <c r="I36" i="1"/>
  <c r="L36" i="1"/>
  <c r="M36" i="1"/>
  <c r="D36" i="1"/>
  <c r="F36" i="1"/>
  <c r="P36" i="1"/>
  <c r="O36" i="1"/>
  <c r="T7" i="1"/>
  <c r="S31" i="1" l="1"/>
  <c r="S36" i="1" l="1"/>
  <c r="T36" i="1" s="1"/>
  <c r="T31" i="1"/>
</calcChain>
</file>

<file path=xl/sharedStrings.xml><?xml version="1.0" encoding="utf-8"?>
<sst xmlns="http://schemas.openxmlformats.org/spreadsheetml/2006/main" count="58" uniqueCount="57">
  <si>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</si>
  <si>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 квартал 2015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</si>
  <si>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</si>
  <si>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</si>
  <si>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</si>
  <si>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</si>
  <si>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</si>
  <si>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</si>
  <si>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</si>
  <si>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</si>
  <si>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</si>
  <si>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Вывоз мусора</t>
  </si>
  <si>
    <t>Водоснабжение</t>
  </si>
  <si>
    <t>Оплата отопления</t>
  </si>
  <si>
    <t>Электро-энергия</t>
  </si>
  <si>
    <t>Банковское обслужи-вание</t>
  </si>
  <si>
    <t>Бухгалтер-ское обслуживание</t>
  </si>
  <si>
    <t>Интернет</t>
  </si>
  <si>
    <t>Налоги</t>
  </si>
  <si>
    <t>ЗП</t>
  </si>
  <si>
    <t>Оплата производства программы и записи на диск</t>
  </si>
  <si>
    <t>Итого</t>
  </si>
  <si>
    <t>Март</t>
  </si>
  <si>
    <t>Центр помощи детям "Звездный дождь"</t>
  </si>
  <si>
    <t>Чинькова Юлия Викторовна</t>
  </si>
  <si>
    <t>ООО ПКП "Ажурсталь"</t>
  </si>
  <si>
    <t>ООО "ТехПромСтрой"</t>
  </si>
  <si>
    <t>ЧРБФ "Родная"</t>
  </si>
  <si>
    <t>Салмина Светлана Владимировна</t>
  </si>
  <si>
    <t>Балтин Владимир Евгеньевич</t>
  </si>
  <si>
    <t>Еременко Дмитрий Олегович</t>
  </si>
  <si>
    <t>ООО "Профторгэксперт"</t>
  </si>
  <si>
    <t>Благотворительнй спектакль "Обыкновенное чудо"</t>
  </si>
  <si>
    <t xml:space="preserve">ФСС </t>
  </si>
  <si>
    <t>ООО "Ай Ти Вектор"</t>
  </si>
  <si>
    <t>ТК Фокус</t>
  </si>
  <si>
    <t>Возвраты д/с</t>
  </si>
  <si>
    <t>Итого:</t>
  </si>
  <si>
    <t>Солнечная улыбка</t>
  </si>
  <si>
    <t>Наличные, ящик для сбора пожертвований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</si>
  <si>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</si>
  <si>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</si>
  <si>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</si>
  <si>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</si>
  <si>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ИТОГО</t>
  </si>
  <si>
    <t>Гритчин Николай Сергеевич</t>
  </si>
  <si>
    <t>Безнадежных Яна Сергеевна</t>
  </si>
  <si>
    <t>Литвинова Галина Юрьевна</t>
  </si>
  <si>
    <t>Головко Сергей Александрович</t>
  </si>
  <si>
    <t>Полегешко Елена Вениаминовна</t>
  </si>
  <si>
    <t>Благотворительнй спектакль "Алиса в стране чудес"</t>
  </si>
  <si>
    <t>Пожертвование через ящик, установленный  в ТС "Почемучка"</t>
  </si>
  <si>
    <t>Садыкова Ирина Николаевна</t>
  </si>
  <si>
    <t>Пожертвование через ящик, установленный  в сети Аптек "Классика"</t>
  </si>
  <si>
    <t>"Машинки, которые помогают" ИП Кан Юйцзэ</t>
  </si>
  <si>
    <t>Яровая Мария Викторовна</t>
  </si>
  <si>
    <t>Оплата аренды театральной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</si>
</sst>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0" xfId="0" applyFont="1" applyFill="1" applyBorder="1"/>
    <xf numFmtId="4" fontId="1" fillId="0" borderId="7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/>
    <xf numFmtId="4" fontId="6" fillId="0" borderId="1" xfId="0" applyNumberFormat="1" applyFont="1" applyFill="1" applyBorder="1" applyAlignment="1"/>
    <xf numFmtId="4" fontId="5" fillId="0" borderId="2" xfId="0" applyNumberFormat="1" applyFont="1" applyFill="1" applyBorder="1" applyAlignment="1"/>
    <xf numFmtId="4" fontId="6" fillId="0" borderId="2" xfId="0" applyNumberFormat="1" applyFont="1" applyFill="1" applyBorder="1" applyAlignment="1"/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/>
    <xf numFmtId="4" fontId="1" fillId="0" borderId="8" xfId="0" applyNumberFormat="1" applyFont="1" applyFill="1" applyBorder="1" applyAlignment="1"/>
    <xf numFmtId="4" fontId="1" fillId="0" borderId="3" xfId="0" applyNumberFormat="1" applyFont="1" applyFill="1" applyBorder="1" applyAlignment="1"/>
    <xf numFmtId="4" fontId="3" fillId="0" borderId="3" xfId="0" applyNumberFormat="1" applyFont="1" applyFill="1" applyBorder="1" applyAlignment="1"/>
    <xf numFmtId="4" fontId="1" fillId="0" borderId="2" xfId="0" applyNumberFormat="1" applyFont="1" applyFill="1" applyBorder="1" applyAlignment="1">
      <alignment wrapText="1"/>
    </xf>
    <xf numFmtId="4" fontId="1" fillId="0" borderId="9" xfId="0" applyNumberFormat="1" applyFont="1" applyFill="1" applyBorder="1" applyAlignment="1"/>
    <xf numFmtId="4" fontId="1" fillId="0" borderId="2" xfId="0" applyNumberFormat="1" applyFont="1" applyFill="1" applyBorder="1" applyAlignment="1"/>
    <xf numFmtId="0" fontId="1" fillId="0" borderId="0" xfId="0" applyFont="1" applyFill="1"/>
    <xf numFmtId="0" fontId="1" fillId="0" borderId="0" xfId="0" applyFont="1" applyFill="1" applyBorder="1"/>
    <xf numFmtId="4" fontId="1" fillId="0" borderId="0" xfId="0" applyNumberFormat="1" applyFont="1" applyFill="1"/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38"/>
  <sheetViews>
    <sheetView tabSelected="1" zoomScale="86" zoomScaleNormal="86" workbookViewId="0">
      <selection activeCell="G38" sqref="G38"/>
    </sheetView>
  </sheetViews>
  <sheetFormatPr defaultRowHeight="15" x14ac:dyDescent="0.25"/>
  <cols>
    <col min="1" max="1" width="3.140625" style="47" customWidth="1"/>
    <col min="2" max="2" width="16" style="47" customWidth="1"/>
    <col min="3" max="3" width="27.42578125" style="47" customWidth="1"/>
    <col min="4" max="4" width="14.42578125" style="47" customWidth="1"/>
    <col min="5" max="5" width="14.85546875" style="50" customWidth="1"/>
    <col min="6" max="6" width="11" style="50" customWidth="1"/>
    <col min="7" max="7" width="11.85546875" style="48" customWidth="1"/>
    <col min="8" max="8" width="10.28515625" style="47" customWidth="1"/>
    <col min="9" max="9" width="11.140625" style="47" customWidth="1"/>
    <col min="10" max="10" width="13" style="47" customWidth="1"/>
    <col min="11" max="12" width="11.140625" style="47" customWidth="1"/>
    <col min="13" max="13" width="12.28515625" style="47" customWidth="1"/>
    <col min="14" max="14" width="11.42578125" style="47" customWidth="1"/>
    <col min="15" max="15" width="13.5703125" style="47" customWidth="1"/>
    <col min="16" max="16" width="14.140625" style="47" customWidth="1"/>
    <col min="17" max="17" width="12.85546875" style="47" customWidth="1"/>
    <col min="18" max="18" width="14.28515625" style="47" customWidth="1"/>
    <col min="19" max="19" width="16.42578125" style="47" customWidth="1"/>
    <col min="20" max="20" width="15" style="47" customWidth="1"/>
    <col min="21" max="21" width="10" style="47" bestFit="1" customWidth="1"/>
    <col min="22" max="16384" width="9.140625" style="47"/>
  </cols>
  <sheetData>
    <row r="1" spans="1:20" ht="29.25" customHeight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48" customFormat="1" ht="29.25" customHeigh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" customHeight="1" x14ac:dyDescent="0.25">
      <c r="A3" s="5" t="s">
        <v>2</v>
      </c>
      <c r="B3" s="6" t="s">
        <v>3</v>
      </c>
      <c r="C3" s="5" t="s">
        <v>4</v>
      </c>
      <c r="D3" s="7" t="s">
        <v>5</v>
      </c>
      <c r="E3" s="6" t="s">
        <v>6</v>
      </c>
      <c r="F3" s="8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11" t="s">
        <v>8</v>
      </c>
    </row>
    <row r="4" spans="1:20" ht="30" customHeight="1" x14ac:dyDescent="0.25">
      <c r="A4" s="5"/>
      <c r="B4" s="12"/>
      <c r="C4" s="5"/>
      <c r="D4" s="7"/>
      <c r="E4" s="12"/>
      <c r="F4" s="7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7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56</v>
      </c>
      <c r="R4" s="6" t="s">
        <v>20</v>
      </c>
      <c r="S4" s="6" t="s">
        <v>21</v>
      </c>
      <c r="T4" s="13"/>
    </row>
    <row r="5" spans="1:20" ht="37.5" customHeight="1" x14ac:dyDescent="0.25">
      <c r="A5" s="5"/>
      <c r="B5" s="14"/>
      <c r="C5" s="5"/>
      <c r="D5" s="7"/>
      <c r="E5" s="14"/>
      <c r="F5" s="7"/>
      <c r="G5" s="14"/>
      <c r="H5" s="14"/>
      <c r="I5" s="14"/>
      <c r="J5" s="14"/>
      <c r="K5" s="7"/>
      <c r="L5" s="14"/>
      <c r="M5" s="14"/>
      <c r="N5" s="14"/>
      <c r="O5" s="14"/>
      <c r="P5" s="14"/>
      <c r="Q5" s="14"/>
      <c r="R5" s="14"/>
      <c r="S5" s="14"/>
      <c r="T5" s="15"/>
    </row>
    <row r="6" spans="1:20" ht="26.25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  <c r="J6" s="17"/>
      <c r="K6" s="18"/>
      <c r="L6" s="19"/>
      <c r="M6" s="19"/>
      <c r="N6" s="19"/>
      <c r="O6" s="19"/>
      <c r="P6" s="19"/>
      <c r="Q6" s="19"/>
      <c r="R6" s="19"/>
      <c r="S6" s="19"/>
      <c r="T6" s="20"/>
    </row>
    <row r="7" spans="1:20" ht="28.5" x14ac:dyDescent="0.25">
      <c r="A7" s="21">
        <v>1</v>
      </c>
      <c r="B7" s="6" t="s">
        <v>23</v>
      </c>
      <c r="C7" s="1" t="s">
        <v>24</v>
      </c>
      <c r="D7" s="31">
        <v>1426.12</v>
      </c>
      <c r="E7" s="41">
        <v>2000</v>
      </c>
      <c r="F7" s="34">
        <v>572</v>
      </c>
      <c r="G7" s="32"/>
      <c r="H7" s="32">
        <v>623.88</v>
      </c>
      <c r="I7" s="32">
        <v>626.03</v>
      </c>
      <c r="J7" s="32"/>
      <c r="K7" s="32"/>
      <c r="L7" s="32">
        <v>766.93</v>
      </c>
      <c r="M7" s="32"/>
      <c r="N7" s="32"/>
      <c r="O7" s="32"/>
      <c r="P7" s="32"/>
      <c r="Q7" s="32"/>
      <c r="R7" s="32"/>
      <c r="S7" s="32">
        <f>SUM(F7:R7)</f>
        <v>2588.84</v>
      </c>
      <c r="T7" s="32">
        <f>D7+E7-S7</f>
        <v>837.27999999999975</v>
      </c>
    </row>
    <row r="8" spans="1:20" ht="24" customHeight="1" x14ac:dyDescent="0.25">
      <c r="A8" s="22"/>
      <c r="B8" s="12"/>
      <c r="C8" s="1" t="s">
        <v>26</v>
      </c>
      <c r="D8" s="34">
        <v>11583.83</v>
      </c>
      <c r="E8" s="42">
        <v>20000</v>
      </c>
      <c r="F8" s="34">
        <v>1370</v>
      </c>
      <c r="G8" s="32"/>
      <c r="H8" s="32"/>
      <c r="I8" s="32"/>
      <c r="J8" s="32">
        <v>18213.349999999999</v>
      </c>
      <c r="K8" s="32">
        <v>0</v>
      </c>
      <c r="L8" s="32">
        <v>145</v>
      </c>
      <c r="M8" s="32"/>
      <c r="N8" s="32"/>
      <c r="O8" s="32"/>
      <c r="P8" s="32">
        <v>11951.41</v>
      </c>
      <c r="Q8" s="32"/>
      <c r="R8" s="32"/>
      <c r="S8" s="32">
        <f t="shared" ref="S8:S30" si="0">SUM(F8:R8)</f>
        <v>31679.759999999998</v>
      </c>
      <c r="T8" s="32">
        <f>D8+E8-S8</f>
        <v>-95.929999999996653</v>
      </c>
    </row>
    <row r="9" spans="1:20" ht="44.25" customHeight="1" x14ac:dyDescent="0.25">
      <c r="A9" s="2"/>
      <c r="B9" s="22"/>
      <c r="C9" s="1" t="s">
        <v>51</v>
      </c>
      <c r="D9" s="32">
        <v>26.6</v>
      </c>
      <c r="E9" s="42">
        <v>0</v>
      </c>
      <c r="F9" s="34"/>
      <c r="G9" s="34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>
        <f t="shared" si="0"/>
        <v>0</v>
      </c>
      <c r="T9" s="32">
        <f>D9+E9-S9</f>
        <v>26.6</v>
      </c>
    </row>
    <row r="10" spans="1:20" ht="18.75" customHeight="1" x14ac:dyDescent="0.25">
      <c r="A10" s="2"/>
      <c r="B10" s="22"/>
      <c r="C10" s="1" t="s">
        <v>27</v>
      </c>
      <c r="D10" s="32">
        <v>0</v>
      </c>
      <c r="E10" s="42">
        <v>14000</v>
      </c>
      <c r="F10" s="34"/>
      <c r="G10" s="34">
        <v>3081.27</v>
      </c>
      <c r="H10" s="32"/>
      <c r="I10" s="32"/>
      <c r="J10" s="32"/>
      <c r="K10" s="32">
        <v>2678.94</v>
      </c>
      <c r="L10" s="32"/>
      <c r="M10" s="32">
        <v>8000</v>
      </c>
      <c r="N10" s="32"/>
      <c r="O10" s="32"/>
      <c r="P10" s="32"/>
      <c r="Q10" s="32"/>
      <c r="R10" s="32"/>
      <c r="S10" s="32">
        <f t="shared" si="0"/>
        <v>13760.21</v>
      </c>
      <c r="T10" s="32">
        <f>D10+E10-S10</f>
        <v>239.79000000000087</v>
      </c>
    </row>
    <row r="11" spans="1:20" ht="32.25" customHeight="1" x14ac:dyDescent="0.25">
      <c r="A11" s="2"/>
      <c r="B11" s="22"/>
      <c r="C11" s="1" t="s">
        <v>29</v>
      </c>
      <c r="D11" s="32">
        <v>8000</v>
      </c>
      <c r="E11" s="42">
        <v>4000</v>
      </c>
      <c r="F11" s="34"/>
      <c r="G11" s="34">
        <v>3081.27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>
        <f t="shared" si="0"/>
        <v>3081.27</v>
      </c>
      <c r="T11" s="32">
        <f>D11+E11-S11</f>
        <v>8918.73</v>
      </c>
    </row>
    <row r="12" spans="1:20" ht="30" customHeight="1" x14ac:dyDescent="0.25">
      <c r="A12" s="2"/>
      <c r="B12" s="22"/>
      <c r="C12" s="1" t="s">
        <v>52</v>
      </c>
      <c r="D12" s="32">
        <v>1440</v>
      </c>
      <c r="E12" s="42">
        <v>0</v>
      </c>
      <c r="F12" s="34"/>
      <c r="G12" s="34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>
        <f t="shared" si="0"/>
        <v>0</v>
      </c>
      <c r="T12" s="32">
        <f>D12+E12-S12</f>
        <v>1440</v>
      </c>
    </row>
    <row r="13" spans="1:20" ht="28.5" x14ac:dyDescent="0.25">
      <c r="A13" s="2"/>
      <c r="B13" s="22"/>
      <c r="C13" s="1" t="s">
        <v>47</v>
      </c>
      <c r="D13" s="32">
        <v>0</v>
      </c>
      <c r="E13" s="42">
        <v>960</v>
      </c>
      <c r="F13" s="34"/>
      <c r="G13" s="34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>
        <f t="shared" si="0"/>
        <v>0</v>
      </c>
      <c r="T13" s="32">
        <f>D13+E13-S13</f>
        <v>960</v>
      </c>
    </row>
    <row r="14" spans="1:20" ht="47.25" customHeight="1" x14ac:dyDescent="0.25">
      <c r="A14" s="2"/>
      <c r="B14" s="22"/>
      <c r="C14" s="1" t="s">
        <v>53</v>
      </c>
      <c r="D14" s="32">
        <v>53374.96</v>
      </c>
      <c r="E14" s="42">
        <v>14768.19</v>
      </c>
      <c r="F14" s="34"/>
      <c r="G14" s="34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>
        <f t="shared" si="0"/>
        <v>0</v>
      </c>
      <c r="T14" s="32">
        <f>D14+E14-S14</f>
        <v>68143.149999999994</v>
      </c>
    </row>
    <row r="15" spans="1:20" ht="21.75" customHeight="1" x14ac:dyDescent="0.25">
      <c r="A15" s="2"/>
      <c r="B15" s="22"/>
      <c r="C15" s="1" t="s">
        <v>31</v>
      </c>
      <c r="D15" s="32">
        <v>334.25</v>
      </c>
      <c r="E15" s="42">
        <v>10000</v>
      </c>
      <c r="F15" s="34"/>
      <c r="G15" s="34">
        <v>3081.27</v>
      </c>
      <c r="H15" s="32"/>
      <c r="I15" s="32"/>
      <c r="J15" s="32"/>
      <c r="K15" s="32"/>
      <c r="L15" s="32"/>
      <c r="M15" s="32"/>
      <c r="N15" s="32">
        <v>2500</v>
      </c>
      <c r="O15" s="32"/>
      <c r="P15" s="32"/>
      <c r="Q15" s="32"/>
      <c r="R15" s="32"/>
      <c r="S15" s="32">
        <f t="shared" si="0"/>
        <v>5581.27</v>
      </c>
      <c r="T15" s="32">
        <f>D15+E15-S15</f>
        <v>4752.9799999999996</v>
      </c>
    </row>
    <row r="16" spans="1:20" ht="35.25" customHeight="1" x14ac:dyDescent="0.25">
      <c r="A16" s="2"/>
      <c r="B16" s="22"/>
      <c r="C16" s="1" t="s">
        <v>54</v>
      </c>
      <c r="D16" s="32">
        <v>3456.75</v>
      </c>
      <c r="E16" s="42">
        <v>0</v>
      </c>
      <c r="F16" s="34"/>
      <c r="G16" s="34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f t="shared" si="0"/>
        <v>0</v>
      </c>
      <c r="T16" s="32">
        <f>D16+E16-S16</f>
        <v>3456.75</v>
      </c>
    </row>
    <row r="17" spans="1:21" ht="28.5" x14ac:dyDescent="0.25">
      <c r="A17" s="2"/>
      <c r="B17" s="22"/>
      <c r="C17" s="1" t="s">
        <v>46</v>
      </c>
      <c r="D17" s="32">
        <v>0</v>
      </c>
      <c r="E17" s="42">
        <v>100</v>
      </c>
      <c r="F17" s="34"/>
      <c r="G17" s="34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>
        <f t="shared" si="0"/>
        <v>0</v>
      </c>
      <c r="T17" s="32">
        <f>D17+E17-S17</f>
        <v>100</v>
      </c>
    </row>
    <row r="18" spans="1:21" ht="32.25" customHeight="1" x14ac:dyDescent="0.25">
      <c r="A18" s="2"/>
      <c r="B18" s="22"/>
      <c r="C18" s="1" t="s">
        <v>45</v>
      </c>
      <c r="D18" s="32">
        <v>200</v>
      </c>
      <c r="E18" s="42">
        <v>100</v>
      </c>
      <c r="F18" s="34"/>
      <c r="G18" s="34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f t="shared" si="0"/>
        <v>0</v>
      </c>
      <c r="T18" s="32">
        <f>D18+E18-S18</f>
        <v>300</v>
      </c>
    </row>
    <row r="19" spans="1:21" ht="43.5" customHeight="1" x14ac:dyDescent="0.25">
      <c r="A19" s="2"/>
      <c r="B19" s="22"/>
      <c r="C19" s="1" t="s">
        <v>32</v>
      </c>
      <c r="D19" s="32">
        <v>819.88</v>
      </c>
      <c r="E19" s="42">
        <v>0</v>
      </c>
      <c r="F19" s="34"/>
      <c r="G19" s="34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>
        <f t="shared" si="0"/>
        <v>0</v>
      </c>
      <c r="T19" s="32">
        <f>D19+E19-S19</f>
        <v>819.88</v>
      </c>
    </row>
    <row r="20" spans="1:21" ht="33" customHeight="1" x14ac:dyDescent="0.25">
      <c r="A20" s="2"/>
      <c r="B20" s="22"/>
      <c r="C20" s="1" t="s">
        <v>28</v>
      </c>
      <c r="D20" s="32">
        <v>1960</v>
      </c>
      <c r="E20" s="42">
        <v>0</v>
      </c>
      <c r="F20" s="34"/>
      <c r="G20" s="34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>
        <f t="shared" si="0"/>
        <v>0</v>
      </c>
      <c r="T20" s="32">
        <f>D20+E20-S20</f>
        <v>1960</v>
      </c>
    </row>
    <row r="21" spans="1:21" x14ac:dyDescent="0.25">
      <c r="A21" s="2"/>
      <c r="B21" s="22"/>
      <c r="C21" s="1" t="s">
        <v>33</v>
      </c>
      <c r="D21" s="32">
        <v>12484.48</v>
      </c>
      <c r="E21" s="42">
        <v>0</v>
      </c>
      <c r="F21" s="34"/>
      <c r="G21" s="34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>
        <f t="shared" si="0"/>
        <v>0</v>
      </c>
      <c r="T21" s="32">
        <f>D21+E21-S21</f>
        <v>12484.48</v>
      </c>
    </row>
    <row r="22" spans="1:21" ht="20.25" customHeight="1" x14ac:dyDescent="0.25">
      <c r="A22" s="2"/>
      <c r="B22" s="22"/>
      <c r="C22" s="1" t="s">
        <v>25</v>
      </c>
      <c r="D22" s="32">
        <v>50000</v>
      </c>
      <c r="E22" s="42">
        <v>0</v>
      </c>
      <c r="F22" s="34"/>
      <c r="G22" s="34"/>
      <c r="H22" s="32"/>
      <c r="I22" s="32"/>
      <c r="J22" s="32"/>
      <c r="K22" s="32"/>
      <c r="L22" s="32"/>
      <c r="M22" s="32"/>
      <c r="N22" s="32"/>
      <c r="O22" s="32">
        <f>14671+27221.9+6310.53+173.57</f>
        <v>48377</v>
      </c>
      <c r="P22" s="32"/>
      <c r="Q22" s="32"/>
      <c r="R22" s="32"/>
      <c r="S22" s="32">
        <f t="shared" si="0"/>
        <v>48377</v>
      </c>
      <c r="T22" s="32">
        <f>D22+E22-S22</f>
        <v>1623</v>
      </c>
    </row>
    <row r="23" spans="1:21" ht="20.25" customHeight="1" x14ac:dyDescent="0.25">
      <c r="A23" s="2"/>
      <c r="B23" s="22"/>
      <c r="C23" s="1" t="s">
        <v>34</v>
      </c>
      <c r="D23" s="32">
        <v>25000</v>
      </c>
      <c r="E23" s="42">
        <v>5000</v>
      </c>
      <c r="F23" s="34"/>
      <c r="G23" s="34"/>
      <c r="H23" s="32"/>
      <c r="I23" s="32"/>
      <c r="J23" s="32"/>
      <c r="K23" s="32"/>
      <c r="L23" s="32"/>
      <c r="M23" s="32"/>
      <c r="N23" s="32"/>
      <c r="O23" s="32"/>
      <c r="P23" s="32"/>
      <c r="Q23" s="32">
        <v>25000</v>
      </c>
      <c r="R23" s="32"/>
      <c r="S23" s="32">
        <f t="shared" si="0"/>
        <v>25000</v>
      </c>
      <c r="T23" s="32">
        <f>D23+E23-S23</f>
        <v>5000</v>
      </c>
    </row>
    <row r="24" spans="1:21" ht="28.5" x14ac:dyDescent="0.25">
      <c r="A24" s="2"/>
      <c r="B24" s="22"/>
      <c r="C24" s="1" t="s">
        <v>55</v>
      </c>
      <c r="D24" s="32">
        <v>1500</v>
      </c>
      <c r="E24" s="42">
        <v>0</v>
      </c>
      <c r="F24" s="34"/>
      <c r="G24" s="34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>
        <f t="shared" si="0"/>
        <v>0</v>
      </c>
      <c r="T24" s="32">
        <f>D24+E24-S24</f>
        <v>1500</v>
      </c>
    </row>
    <row r="25" spans="1:21" ht="28.5" x14ac:dyDescent="0.25">
      <c r="A25" s="2"/>
      <c r="B25" s="22"/>
      <c r="C25" s="1" t="s">
        <v>48</v>
      </c>
      <c r="D25" s="32">
        <v>25000</v>
      </c>
      <c r="E25" s="42">
        <v>21000</v>
      </c>
      <c r="F25" s="34"/>
      <c r="G25" s="34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>
        <v>40000</v>
      </c>
      <c r="S25" s="32">
        <f t="shared" si="0"/>
        <v>40000</v>
      </c>
      <c r="T25" s="32">
        <f>D25+E25-S25</f>
        <v>6000</v>
      </c>
    </row>
    <row r="26" spans="1:21" ht="30" customHeight="1" x14ac:dyDescent="0.25">
      <c r="A26" s="2"/>
      <c r="B26" s="22"/>
      <c r="C26" s="1" t="s">
        <v>49</v>
      </c>
      <c r="D26" s="32">
        <v>2000</v>
      </c>
      <c r="E26" s="42">
        <v>2000</v>
      </c>
      <c r="F26" s="34">
        <v>1800</v>
      </c>
      <c r="G26" s="3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>
        <f t="shared" si="0"/>
        <v>1800</v>
      </c>
      <c r="T26" s="32">
        <f>D26+E26-S26</f>
        <v>2200</v>
      </c>
    </row>
    <row r="27" spans="1:21" ht="27" customHeight="1" x14ac:dyDescent="0.25">
      <c r="A27" s="2"/>
      <c r="B27" s="22"/>
      <c r="C27" s="1" t="s">
        <v>30</v>
      </c>
      <c r="D27" s="32">
        <v>0</v>
      </c>
      <c r="E27" s="42">
        <v>30000</v>
      </c>
      <c r="F27" s="34"/>
      <c r="G27" s="34"/>
      <c r="H27" s="32"/>
      <c r="I27" s="32"/>
      <c r="J27" s="32">
        <v>17731.8</v>
      </c>
      <c r="K27" s="32"/>
      <c r="L27" s="32"/>
      <c r="M27" s="32"/>
      <c r="N27" s="32"/>
      <c r="O27" s="32">
        <v>4349.24</v>
      </c>
      <c r="P27" s="32"/>
      <c r="Q27" s="32"/>
      <c r="R27" s="32"/>
      <c r="S27" s="32">
        <f t="shared" si="0"/>
        <v>22081.040000000001</v>
      </c>
      <c r="T27" s="32">
        <f>D27+E27-S27</f>
        <v>7918.9599999999991</v>
      </c>
    </row>
    <row r="28" spans="1:21" x14ac:dyDescent="0.25">
      <c r="A28" s="2"/>
      <c r="B28" s="22"/>
      <c r="C28" s="1" t="s">
        <v>35</v>
      </c>
      <c r="D28" s="32">
        <v>0</v>
      </c>
      <c r="E28" s="42">
        <v>600</v>
      </c>
      <c r="F28" s="34">
        <v>552</v>
      </c>
      <c r="G28" s="34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>
        <f t="shared" si="0"/>
        <v>552</v>
      </c>
      <c r="T28" s="32">
        <f>D28+E28-S28</f>
        <v>48</v>
      </c>
    </row>
    <row r="29" spans="1:21" ht="45.75" customHeight="1" x14ac:dyDescent="0.25">
      <c r="A29" s="2"/>
      <c r="B29" s="22"/>
      <c r="C29" s="1" t="s">
        <v>50</v>
      </c>
      <c r="D29" s="32">
        <v>0</v>
      </c>
      <c r="E29" s="42">
        <v>205000</v>
      </c>
      <c r="F29" s="34"/>
      <c r="G29" s="34"/>
      <c r="H29" s="32"/>
      <c r="I29" s="32"/>
      <c r="J29" s="32"/>
      <c r="K29" s="32"/>
      <c r="L29" s="32"/>
      <c r="M29" s="32"/>
      <c r="N29" s="32"/>
      <c r="O29" s="32"/>
      <c r="P29" s="32">
        <v>93678.53</v>
      </c>
      <c r="Q29" s="32"/>
      <c r="R29" s="32"/>
      <c r="S29" s="32">
        <f t="shared" si="0"/>
        <v>93678.53</v>
      </c>
      <c r="T29" s="32">
        <f>D29+E29-S29</f>
        <v>111321.47</v>
      </c>
    </row>
    <row r="30" spans="1:21" x14ac:dyDescent="0.25">
      <c r="A30" s="2"/>
      <c r="B30" s="2"/>
      <c r="C30" s="1" t="s">
        <v>36</v>
      </c>
      <c r="D30" s="32">
        <v>3081.27</v>
      </c>
      <c r="E30" s="42">
        <v>0</v>
      </c>
      <c r="F30" s="34"/>
      <c r="G30" s="34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>
        <f t="shared" si="0"/>
        <v>0</v>
      </c>
      <c r="T30" s="32">
        <f>D30+E30-S30</f>
        <v>3081.27</v>
      </c>
    </row>
    <row r="31" spans="1:21" ht="18" customHeight="1" x14ac:dyDescent="0.25">
      <c r="A31" s="23" t="s">
        <v>37</v>
      </c>
      <c r="B31" s="24"/>
      <c r="C31" s="20"/>
      <c r="D31" s="33">
        <f>SUM(D7:D30)</f>
        <v>201688.13999999998</v>
      </c>
      <c r="E31" s="43">
        <f>SUM(E7:E30)</f>
        <v>329528.19</v>
      </c>
      <c r="F31" s="33">
        <f>SUM(F7:F29)</f>
        <v>4294</v>
      </c>
      <c r="G31" s="33">
        <f>SUM(G7:G30)</f>
        <v>9243.81</v>
      </c>
      <c r="H31" s="33">
        <f>SUM(H7:H30)</f>
        <v>623.88</v>
      </c>
      <c r="I31" s="33">
        <f>SUM(I7:I30)</f>
        <v>626.03</v>
      </c>
      <c r="J31" s="33">
        <f>SUM(J7:J30)</f>
        <v>35945.149999999994</v>
      </c>
      <c r="K31" s="33">
        <f>SUM(K7:K30)</f>
        <v>2678.94</v>
      </c>
      <c r="L31" s="33">
        <f>SUM(L7:L30)</f>
        <v>911.93</v>
      </c>
      <c r="M31" s="33">
        <f>SUM(M6:M30)</f>
        <v>8000</v>
      </c>
      <c r="N31" s="33">
        <f>SUM(N8:N30)</f>
        <v>2500</v>
      </c>
      <c r="O31" s="33">
        <f>SUM(O7:O30)</f>
        <v>52726.239999999998</v>
      </c>
      <c r="P31" s="33">
        <f>SUM(P7:P30)</f>
        <v>105629.94</v>
      </c>
      <c r="Q31" s="33">
        <f>SUM(Q6:Q30)</f>
        <v>25000</v>
      </c>
      <c r="R31" s="33">
        <f>SUM(R7:R30)</f>
        <v>40000</v>
      </c>
      <c r="S31" s="33">
        <f>SUM(S7:S30)</f>
        <v>288179.92</v>
      </c>
      <c r="T31" s="33">
        <f>D31+E31-S31</f>
        <v>243036.40999999997</v>
      </c>
      <c r="U31" s="49"/>
    </row>
    <row r="32" spans="1:21" ht="32.25" customHeight="1" x14ac:dyDescent="0.3">
      <c r="A32" s="25">
        <v>2</v>
      </c>
      <c r="B32" s="25" t="s">
        <v>38</v>
      </c>
      <c r="C32" s="1" t="s">
        <v>39</v>
      </c>
      <c r="D32" s="34"/>
      <c r="E32" s="42"/>
      <c r="F32" s="42"/>
      <c r="G32" s="32"/>
      <c r="H32" s="35"/>
      <c r="I32" s="35"/>
      <c r="J32" s="35"/>
      <c r="K32" s="32"/>
      <c r="L32" s="32"/>
      <c r="M32" s="32"/>
      <c r="N32" s="32"/>
      <c r="O32" s="32"/>
      <c r="P32" s="32"/>
      <c r="Q32" s="36"/>
      <c r="R32" s="36"/>
      <c r="S32" s="32"/>
      <c r="T32" s="32"/>
    </row>
    <row r="33" spans="1:170" ht="73.5" customHeight="1" x14ac:dyDescent="0.3">
      <c r="A33" s="25">
        <v>4</v>
      </c>
      <c r="B33" s="26" t="s">
        <v>40</v>
      </c>
      <c r="C33" s="27" t="s">
        <v>41</v>
      </c>
      <c r="D33" s="44">
        <v>-13136</v>
      </c>
      <c r="E33" s="45"/>
      <c r="F33" s="45"/>
      <c r="G33" s="46"/>
      <c r="H33" s="37"/>
      <c r="I33" s="37"/>
      <c r="J33" s="37"/>
      <c r="K33" s="46"/>
      <c r="L33" s="46"/>
      <c r="M33" s="46"/>
      <c r="N33" s="46"/>
      <c r="O33" s="46"/>
      <c r="P33" s="46"/>
      <c r="Q33" s="38"/>
      <c r="R33" s="38"/>
      <c r="S33" s="46"/>
      <c r="T33" s="32">
        <f>D33+E33-S33</f>
        <v>-13136</v>
      </c>
    </row>
    <row r="34" spans="1:170" ht="105" customHeight="1" x14ac:dyDescent="0.3">
      <c r="A34" s="25">
        <v>5</v>
      </c>
      <c r="B34" s="26" t="s">
        <v>42</v>
      </c>
      <c r="C34" s="27" t="s">
        <v>43</v>
      </c>
      <c r="D34" s="44">
        <v>-0.3</v>
      </c>
      <c r="E34" s="45"/>
      <c r="F34" s="45"/>
      <c r="G34" s="46"/>
      <c r="H34" s="37"/>
      <c r="I34" s="37"/>
      <c r="J34" s="37"/>
      <c r="K34" s="46"/>
      <c r="L34" s="46"/>
      <c r="M34" s="46"/>
      <c r="N34" s="46"/>
      <c r="O34" s="46"/>
      <c r="P34" s="46"/>
      <c r="Q34" s="38"/>
      <c r="R34" s="38"/>
      <c r="S34" s="46"/>
      <c r="T34" s="32">
        <f>D34+E34-S34</f>
        <v>-0.3</v>
      </c>
    </row>
    <row r="35" spans="1:170" ht="18.75" customHeight="1" x14ac:dyDescent="0.25">
      <c r="A35" s="28" t="s">
        <v>37</v>
      </c>
      <c r="B35" s="25"/>
      <c r="C35" s="27"/>
      <c r="D35" s="39">
        <f>D33+D34</f>
        <v>-13136.3</v>
      </c>
      <c r="E35" s="45">
        <v>0</v>
      </c>
      <c r="F35" s="46">
        <f>F32+F33+F34</f>
        <v>0</v>
      </c>
      <c r="G35" s="46">
        <f t="shared" ref="G35:N35" si="1">G32+G33+G34</f>
        <v>0</v>
      </c>
      <c r="H35" s="46">
        <f t="shared" si="1"/>
        <v>0</v>
      </c>
      <c r="I35" s="46">
        <f t="shared" si="1"/>
        <v>0</v>
      </c>
      <c r="J35" s="46">
        <f t="shared" si="1"/>
        <v>0</v>
      </c>
      <c r="K35" s="46">
        <f t="shared" si="1"/>
        <v>0</v>
      </c>
      <c r="L35" s="46">
        <f t="shared" si="1"/>
        <v>0</v>
      </c>
      <c r="M35" s="46">
        <f t="shared" si="1"/>
        <v>0</v>
      </c>
      <c r="N35" s="46">
        <f t="shared" si="1"/>
        <v>0</v>
      </c>
      <c r="O35" s="46">
        <f>O34</f>
        <v>0</v>
      </c>
      <c r="P35" s="46">
        <f>P34</f>
        <v>0</v>
      </c>
      <c r="Q35" s="46">
        <f t="shared" ref="Q35:R35" si="2">Q34</f>
        <v>0</v>
      </c>
      <c r="R35" s="46">
        <f t="shared" si="2"/>
        <v>0</v>
      </c>
      <c r="S35" s="40">
        <v>0</v>
      </c>
      <c r="T35" s="33">
        <f>-13136</f>
        <v>-13136</v>
      </c>
    </row>
    <row r="36" spans="1:170" s="29" customFormat="1" ht="18.75" x14ac:dyDescent="0.3">
      <c r="A36" s="29" t="s">
        <v>44</v>
      </c>
      <c r="D36" s="35">
        <f>D31+D35</f>
        <v>188551.84</v>
      </c>
      <c r="E36" s="35">
        <f>E35+E31</f>
        <v>329528.19</v>
      </c>
      <c r="F36" s="35">
        <f>F31+F35</f>
        <v>4294</v>
      </c>
      <c r="G36" s="35">
        <f>G31+G35</f>
        <v>9243.81</v>
      </c>
      <c r="H36" s="35">
        <f>H31+H35</f>
        <v>623.88</v>
      </c>
      <c r="I36" s="35">
        <f>I35+I31</f>
        <v>626.03</v>
      </c>
      <c r="J36" s="35">
        <f t="shared" ref="J36:P36" si="3">J31+J35</f>
        <v>35945.149999999994</v>
      </c>
      <c r="K36" s="35">
        <f t="shared" si="3"/>
        <v>2678.94</v>
      </c>
      <c r="L36" s="35">
        <f t="shared" si="3"/>
        <v>911.93</v>
      </c>
      <c r="M36" s="35">
        <f t="shared" si="3"/>
        <v>8000</v>
      </c>
      <c r="N36" s="35">
        <f t="shared" si="3"/>
        <v>2500</v>
      </c>
      <c r="O36" s="35">
        <f t="shared" si="3"/>
        <v>52726.239999999998</v>
      </c>
      <c r="P36" s="35">
        <f t="shared" si="3"/>
        <v>105629.94</v>
      </c>
      <c r="Q36" s="35">
        <f>Q31+Q35</f>
        <v>25000</v>
      </c>
      <c r="R36" s="35">
        <f>R31+R35</f>
        <v>40000</v>
      </c>
      <c r="S36" s="35">
        <f>S31+S35</f>
        <v>288179.92</v>
      </c>
      <c r="T36" s="35">
        <f>D36+E36-S36</f>
        <v>229900.11000000004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</row>
    <row r="38" spans="1:170" x14ac:dyDescent="0.25">
      <c r="E38" s="47"/>
      <c r="F38" s="47"/>
      <c r="G38" s="47"/>
      <c r="U38" s="49"/>
    </row>
  </sheetData>
  <mergeCells count="26">
    <mergeCell ref="S4:S5"/>
    <mergeCell ref="A6:K6"/>
    <mergeCell ref="A7:A8"/>
    <mergeCell ref="B7:B29"/>
    <mergeCell ref="Q4:Q5"/>
    <mergeCell ref="R4:R5"/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1:T1"/>
    <mergeCell ref="A2:T2"/>
    <mergeCell ref="A3:A5"/>
    <mergeCell ref="B3:B5"/>
    <mergeCell ref="C3:C5"/>
    <mergeCell ref="D3:D5"/>
    <mergeCell ref="E3:E5"/>
    <mergeCell ref="F3:S3"/>
    <mergeCell ref="T3:T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2015-04-09T04:56:44Z</dcterms:modified>
</cp:coreProperties>
</file>