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R32" i="1" l="1"/>
  <c r="D32" i="1"/>
  <c r="S25" i="1"/>
  <c r="R8" i="1"/>
  <c r="R9" i="1"/>
  <c r="S9" i="1" s="1"/>
  <c r="R10" i="1"/>
  <c r="S10" i="1" s="1"/>
  <c r="R11" i="1"/>
  <c r="R12" i="1"/>
  <c r="R13" i="1"/>
  <c r="S13" i="1" s="1"/>
  <c r="R14" i="1"/>
  <c r="S14" i="1" s="1"/>
  <c r="R16" i="1"/>
  <c r="S16" i="1" s="1"/>
  <c r="R17" i="1"/>
  <c r="S17" i="1" s="1"/>
  <c r="R18" i="1"/>
  <c r="S18" i="1" s="1"/>
  <c r="R19" i="1"/>
  <c r="R20" i="1"/>
  <c r="R21" i="1"/>
  <c r="S21" i="1" s="1"/>
  <c r="R22" i="1"/>
  <c r="S22" i="1" s="1"/>
  <c r="R23" i="1"/>
  <c r="R24" i="1"/>
  <c r="S24" i="1" s="1"/>
  <c r="R25" i="1"/>
  <c r="R26" i="1"/>
  <c r="S26" i="1" s="1"/>
  <c r="R28" i="1"/>
  <c r="S28" i="1" s="1"/>
  <c r="R7" i="1"/>
  <c r="P32" i="1"/>
  <c r="O32" i="1"/>
  <c r="E32" i="1"/>
  <c r="R31" i="1"/>
  <c r="S30" i="1"/>
  <c r="Q29" i="1"/>
  <c r="O29" i="1"/>
  <c r="N29" i="1"/>
  <c r="N33" i="1" s="1"/>
  <c r="L29" i="1"/>
  <c r="L33" i="1" s="1"/>
  <c r="K29" i="1"/>
  <c r="K33" i="1" s="1"/>
  <c r="J29" i="1"/>
  <c r="J33" i="1" s="1"/>
  <c r="I29" i="1"/>
  <c r="I33" i="1" s="1"/>
  <c r="H29" i="1"/>
  <c r="H33" i="1" s="1"/>
  <c r="G29" i="1"/>
  <c r="G33" i="1" s="1"/>
  <c r="F29" i="1"/>
  <c r="E29" i="1"/>
  <c r="D29" i="1"/>
  <c r="P27" i="1"/>
  <c r="R27" i="1" s="1"/>
  <c r="S23" i="1"/>
  <c r="S20" i="1"/>
  <c r="S19" i="1"/>
  <c r="M15" i="1"/>
  <c r="S12" i="1"/>
  <c r="S11" i="1"/>
  <c r="S8" i="1"/>
  <c r="S27" i="1" l="1"/>
  <c r="S15" i="1"/>
  <c r="R15" i="1"/>
  <c r="S31" i="1"/>
  <c r="S32" i="1" s="1"/>
  <c r="F33" i="1"/>
  <c r="D33" i="1"/>
  <c r="O33" i="1"/>
  <c r="E33" i="1"/>
  <c r="M29" i="1"/>
  <c r="M33" i="1" s="1"/>
  <c r="P29" i="1"/>
  <c r="P33" i="1" s="1"/>
  <c r="S7" i="1"/>
  <c r="S29" i="1" l="1"/>
  <c r="S33" i="1" s="1"/>
  <c r="R29" i="1"/>
  <c r="R33" i="1" s="1"/>
</calcChain>
</file>

<file path=xl/sharedStrings.xml><?xml version="1.0" encoding="utf-8"?>
<sst xmlns="http://schemas.openxmlformats.org/spreadsheetml/2006/main" count="53" uniqueCount="52">
  <si>
    <t xml:space="preserve">Челябинская организация помощи детям "Звездный дождь"                                                                                                                                                                     </t>
  </si>
  <si>
    <t>финансовый отчет о расходовании денежных средств за III квартал 2014 года</t>
  </si>
  <si>
    <t>№</t>
  </si>
  <si>
    <t>Название программы</t>
  </si>
  <si>
    <t>Котрагенты</t>
  </si>
  <si>
    <t>Остаток на начало периода</t>
  </si>
  <si>
    <t>Приход денежных средств</t>
  </si>
  <si>
    <t>Статьи расходов</t>
  </si>
  <si>
    <t>Остаток на конец периода</t>
  </si>
  <si>
    <t xml:space="preserve">Материальные расходы </t>
  </si>
  <si>
    <t>Содержание и текущий ремонт</t>
  </si>
  <si>
    <t>Охрана</t>
  </si>
  <si>
    <t>Вывоз мусора</t>
  </si>
  <si>
    <t>Водоснабжение</t>
  </si>
  <si>
    <t>Оплата отопления</t>
  </si>
  <si>
    <t>Банковское обслужи-вание</t>
  </si>
  <si>
    <t>Бухгалтер-ское обслуживание</t>
  </si>
  <si>
    <t>Интернет</t>
  </si>
  <si>
    <t>Налоги</t>
  </si>
  <si>
    <t>ЗП</t>
  </si>
  <si>
    <t>Оплата производства программы и записи на диск</t>
  </si>
  <si>
    <t>Итого</t>
  </si>
  <si>
    <t>Октябрь</t>
  </si>
  <si>
    <t>Центр помощи детям "Звездный дождь"</t>
  </si>
  <si>
    <t>Чинькова Юлия Викторовна</t>
  </si>
  <si>
    <t>Жолдыбин Александр Алексеевич</t>
  </si>
  <si>
    <t>ООО "ТехПромСтрой"</t>
  </si>
  <si>
    <t>Брунгардт Ксения</t>
  </si>
  <si>
    <t>Балтин Владимир Евгеньевич</t>
  </si>
  <si>
    <t>Садыкова Ирина</t>
  </si>
  <si>
    <t>Литвинова Г.Ю.</t>
  </si>
  <si>
    <t>Информационная акция "Я как все, хочу учиться"</t>
  </si>
  <si>
    <t>ООО "Компаньон"</t>
  </si>
  <si>
    <t>Команда "Родители Звездного дождя"</t>
  </si>
  <si>
    <t>Команда "Друзья  Звездного дождя"</t>
  </si>
  <si>
    <t>Команда "Готов к туризму и отдыху</t>
  </si>
  <si>
    <t>Солнечный велопробег. Перезагрузка-2014</t>
  </si>
  <si>
    <t>ООО "Профторгэксперт"</t>
  </si>
  <si>
    <t>Безнадежных Я.С.</t>
  </si>
  <si>
    <t>ООО"Скелпер"</t>
  </si>
  <si>
    <t>Акция "Доброе сердце"</t>
  </si>
  <si>
    <t>Возрат денежных средств из банка</t>
  </si>
  <si>
    <t>Итого:</t>
  </si>
  <si>
    <t>Проект "Группа поддержки родителей, имеющих детей с ОВЗ"</t>
  </si>
  <si>
    <t>АНО Региональный центр "Вектор"</t>
  </si>
  <si>
    <t>Субсидия на финансовое обеспеченик затрат для осущ-я д-ти по реализации соц.-знач. Программ №7.144 от 12.08.2014</t>
  </si>
  <si>
    <t>УФК по Челябинской области</t>
  </si>
  <si>
    <t>ИТОГО</t>
  </si>
  <si>
    <t>Пожертвование через ящик, установленный в ледовой арене "Трактор"</t>
  </si>
  <si>
    <t>Гритчин Николай Сергеевич</t>
  </si>
  <si>
    <t>Жернова Елена Викторовна</t>
  </si>
  <si>
    <t>"Машинки, которые помогают" ИП Кан Юйцзэ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</si>
</sst>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4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4" fontId="2" fillId="2" borderId="2" xfId="0" applyNumberFormat="1" applyFont="1" applyFill="1" applyBorder="1" applyAlignment="1">
      <alignment horizontal="right"/>
    </xf>
    <xf numFmtId="4" fontId="2" fillId="3" borderId="2" xfId="0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horizontal="left" vertical="center"/>
    </xf>
    <xf numFmtId="0" fontId="4" fillId="0" borderId="1" xfId="0" applyFont="1" applyBorder="1"/>
    <xf numFmtId="0" fontId="7" fillId="2" borderId="1" xfId="0" applyNumberFormat="1" applyFont="1" applyFill="1" applyBorder="1" applyAlignment="1">
      <alignment horizontal="left" vertical="center" wrapText="1"/>
    </xf>
    <xf numFmtId="4" fontId="4" fillId="2" borderId="7" xfId="0" applyNumberFormat="1" applyFont="1" applyFill="1" applyBorder="1" applyAlignment="1">
      <alignment horizontal="right" wrapText="1"/>
    </xf>
    <xf numFmtId="4" fontId="4" fillId="2" borderId="8" xfId="0" applyNumberFormat="1" applyFont="1" applyFill="1" applyBorder="1" applyAlignment="1">
      <alignment horizontal="right" vertical="center"/>
    </xf>
    <xf numFmtId="4" fontId="4" fillId="2" borderId="1" xfId="0" applyNumberFormat="1" applyFont="1" applyFill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horizontal="right" vertical="center"/>
    </xf>
    <xf numFmtId="4" fontId="5" fillId="2" borderId="1" xfId="0" applyNumberFormat="1" applyFont="1" applyFill="1" applyBorder="1" applyAlignment="1">
      <alignment horizontal="right" vertical="center"/>
    </xf>
    <xf numFmtId="4" fontId="6" fillId="2" borderId="1" xfId="0" applyNumberFormat="1" applyFont="1" applyFill="1" applyBorder="1" applyAlignment="1">
      <alignment horizontal="right" vertical="center"/>
    </xf>
    <xf numFmtId="4" fontId="4" fillId="2" borderId="1" xfId="0" applyNumberFormat="1" applyFont="1" applyFill="1" applyBorder="1" applyAlignment="1">
      <alignment horizontal="right"/>
    </xf>
    <xf numFmtId="4" fontId="4" fillId="2" borderId="1" xfId="0" applyNumberFormat="1" applyFont="1" applyFill="1" applyBorder="1" applyAlignment="1">
      <alignment horizontal="right" wrapText="1"/>
    </xf>
    <xf numFmtId="4" fontId="4" fillId="2" borderId="3" xfId="0" applyNumberFormat="1" applyFont="1" applyFill="1" applyBorder="1" applyAlignment="1">
      <alignment horizontal="right" vertical="center"/>
    </xf>
    <xf numFmtId="0" fontId="4" fillId="2" borderId="6" xfId="0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right"/>
    </xf>
    <xf numFmtId="4" fontId="5" fillId="2" borderId="3" xfId="0" applyNumberFormat="1" applyFont="1" applyFill="1" applyBorder="1" applyAlignment="1">
      <alignment horizontal="right" vertical="center"/>
    </xf>
    <xf numFmtId="4" fontId="5" fillId="2" borderId="1" xfId="0" applyNumberFormat="1" applyFont="1" applyFill="1" applyBorder="1" applyAlignment="1">
      <alignment horizontal="right" vertical="center" wrapText="1"/>
    </xf>
    <xf numFmtId="0" fontId="2" fillId="3" borderId="1" xfId="0" applyFont="1" applyFill="1" applyBorder="1"/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/>
    <xf numFmtId="4" fontId="2" fillId="3" borderId="1" xfId="0" applyNumberFormat="1" applyFont="1" applyFill="1" applyBorder="1" applyAlignment="1">
      <alignment horizontal="right"/>
    </xf>
    <xf numFmtId="4" fontId="2" fillId="3" borderId="3" xfId="0" applyNumberFormat="1" applyFont="1" applyFill="1" applyBorder="1" applyAlignment="1">
      <alignment horizontal="right" vertical="center"/>
    </xf>
    <xf numFmtId="4" fontId="2" fillId="3" borderId="1" xfId="0" applyNumberFormat="1" applyFont="1" applyFill="1" applyBorder="1" applyAlignment="1">
      <alignment horizontal="right" vertical="center"/>
    </xf>
    <xf numFmtId="4" fontId="7" fillId="3" borderId="1" xfId="0" applyNumberFormat="1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2" fontId="4" fillId="2" borderId="2" xfId="0" applyNumberFormat="1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left" vertical="center" wrapText="1"/>
    </xf>
    <xf numFmtId="4" fontId="4" fillId="2" borderId="2" xfId="0" applyNumberFormat="1" applyFont="1" applyFill="1" applyBorder="1" applyAlignment="1">
      <alignment horizontal="right" vertical="center" wrapText="1"/>
    </xf>
    <xf numFmtId="4" fontId="4" fillId="2" borderId="9" xfId="0" applyNumberFormat="1" applyFont="1" applyFill="1" applyBorder="1" applyAlignment="1">
      <alignment horizontal="right" vertical="center"/>
    </xf>
    <xf numFmtId="4" fontId="4" fillId="2" borderId="2" xfId="0" applyNumberFormat="1" applyFont="1" applyFill="1" applyBorder="1" applyAlignment="1">
      <alignment horizontal="right" vertical="center"/>
    </xf>
    <xf numFmtId="4" fontId="8" fillId="2" borderId="2" xfId="0" applyNumberFormat="1" applyFont="1" applyFill="1" applyBorder="1" applyAlignment="1">
      <alignment horizontal="right"/>
    </xf>
    <xf numFmtId="4" fontId="5" fillId="3" borderId="2" xfId="0" applyNumberFormat="1" applyFont="1" applyFill="1" applyBorder="1" applyAlignment="1">
      <alignment horizontal="right" vertical="center"/>
    </xf>
    <xf numFmtId="0" fontId="2" fillId="3" borderId="2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7" fillId="3" borderId="2" xfId="0" applyNumberFormat="1" applyFont="1" applyFill="1" applyBorder="1" applyAlignment="1">
      <alignment horizontal="left" vertical="center" wrapText="1"/>
    </xf>
    <xf numFmtId="4" fontId="4" fillId="3" borderId="2" xfId="0" applyNumberFormat="1" applyFont="1" applyFill="1" applyBorder="1" applyAlignment="1">
      <alignment horizontal="right" wrapText="1"/>
    </xf>
    <xf numFmtId="4" fontId="2" fillId="3" borderId="9" xfId="0" applyNumberFormat="1" applyFont="1" applyFill="1" applyBorder="1" applyAlignment="1">
      <alignment horizontal="right" vertical="center"/>
    </xf>
    <xf numFmtId="4" fontId="4" fillId="3" borderId="2" xfId="0" applyNumberFormat="1" applyFont="1" applyFill="1" applyBorder="1" applyAlignment="1">
      <alignment horizontal="right" vertical="center"/>
    </xf>
    <xf numFmtId="4" fontId="7" fillId="3" borderId="2" xfId="0" applyNumberFormat="1" applyFont="1" applyFill="1" applyBorder="1" applyAlignment="1">
      <alignment horizontal="right"/>
    </xf>
    <xf numFmtId="0" fontId="2" fillId="4" borderId="1" xfId="0" applyFont="1" applyFill="1" applyBorder="1"/>
    <xf numFmtId="4" fontId="8" fillId="4" borderId="1" xfId="0" applyNumberFormat="1" applyFont="1" applyFill="1" applyBorder="1" applyAlignment="1">
      <alignment horizontal="right"/>
    </xf>
    <xf numFmtId="4" fontId="8" fillId="4" borderId="1" xfId="0" applyNumberFormat="1" applyFont="1" applyFill="1" applyBorder="1" applyAlignment="1">
      <alignment horizontal="right" vertical="center"/>
    </xf>
    <xf numFmtId="4" fontId="2" fillId="4" borderId="1" xfId="0" applyNumberFormat="1" applyFont="1" applyFill="1" applyBorder="1" applyAlignment="1">
      <alignment horizontal="right" vertical="center"/>
    </xf>
    <xf numFmtId="0" fontId="2" fillId="0" borderId="0" xfId="0" applyFont="1" applyBorder="1"/>
    <xf numFmtId="0" fontId="2" fillId="0" borderId="1" xfId="0" applyFont="1" applyBorder="1"/>
    <xf numFmtId="0" fontId="4" fillId="0" borderId="0" xfId="0" applyFont="1"/>
    <xf numFmtId="0" fontId="4" fillId="0" borderId="0" xfId="0" applyFont="1" applyBorder="1"/>
    <xf numFmtId="0" fontId="4" fillId="2" borderId="0" xfId="0" applyFont="1" applyFill="1"/>
    <xf numFmtId="0" fontId="4" fillId="3" borderId="0" xfId="0" applyFont="1" applyFill="1"/>
    <xf numFmtId="4" fontId="4" fillId="3" borderId="0" xfId="0" applyNumberFormat="1" applyFont="1" applyFill="1"/>
    <xf numFmtId="4" fontId="6" fillId="2" borderId="2" xfId="0" applyNumberFormat="1" applyFont="1" applyFill="1" applyBorder="1" applyAlignment="1">
      <alignment horizontal="right"/>
    </xf>
    <xf numFmtId="4" fontId="5" fillId="2" borderId="2" xfId="0" applyNumberFormat="1" applyFont="1" applyFill="1" applyBorder="1" applyAlignment="1">
      <alignment horizontal="right"/>
    </xf>
    <xf numFmtId="4" fontId="6" fillId="3" borderId="2" xfId="0" applyNumberFormat="1" applyFont="1" applyFill="1" applyBorder="1" applyAlignment="1">
      <alignment horizontal="right"/>
    </xf>
    <xf numFmtId="4" fontId="5" fillId="3" borderId="2" xfId="0" applyNumberFormat="1" applyFont="1" applyFill="1" applyBorder="1" applyAlignment="1">
      <alignment horizontal="right"/>
    </xf>
    <xf numFmtId="0" fontId="4" fillId="0" borderId="0" xfId="0" applyFont="1" applyAlignment="1">
      <alignment horizontal="right" vertical="center"/>
    </xf>
    <xf numFmtId="0" fontId="4" fillId="0" borderId="0" xfId="0" applyFont="1" applyBorder="1" applyAlignment="1"/>
    <xf numFmtId="0" fontId="4" fillId="0" borderId="0" xfId="0" applyFont="1" applyBorder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1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M33"/>
  <sheetViews>
    <sheetView tabSelected="1" topLeftCell="M28" workbookViewId="0">
      <selection activeCell="S33" sqref="S33"/>
    </sheetView>
  </sheetViews>
  <sheetFormatPr defaultRowHeight="15.75" x14ac:dyDescent="0.25"/>
  <cols>
    <col min="1" max="1" width="3.140625" style="47" customWidth="1"/>
    <col min="2" max="2" width="17.42578125" style="47" customWidth="1"/>
    <col min="3" max="3" width="21.42578125" style="47" customWidth="1"/>
    <col min="4" max="4" width="16" style="47" customWidth="1"/>
    <col min="5" max="5" width="20.7109375" style="56" customWidth="1"/>
    <col min="6" max="6" width="13.7109375" style="56" customWidth="1"/>
    <col min="7" max="7" width="14.28515625" style="48" customWidth="1"/>
    <col min="8" max="8" width="9.5703125" style="47" customWidth="1"/>
    <col min="9" max="9" width="10.85546875" style="47" customWidth="1"/>
    <col min="10" max="10" width="13.42578125" style="47" customWidth="1"/>
    <col min="11" max="11" width="12" style="47" customWidth="1"/>
    <col min="12" max="12" width="11.85546875" style="47" customWidth="1"/>
    <col min="13" max="13" width="11.5703125" style="47" customWidth="1"/>
    <col min="14" max="14" width="11.28515625" style="47" customWidth="1"/>
    <col min="15" max="15" width="10.85546875" style="47" customWidth="1"/>
    <col min="16" max="16" width="11.140625" style="47" customWidth="1"/>
    <col min="17" max="17" width="14.28515625" style="47" customWidth="1"/>
    <col min="18" max="18" width="14.140625" style="47" customWidth="1"/>
    <col min="19" max="19" width="13.5703125" style="47" customWidth="1"/>
    <col min="20" max="20" width="10" style="47" bestFit="1" customWidth="1"/>
    <col min="21" max="16384" width="9.140625" style="47"/>
  </cols>
  <sheetData>
    <row r="1" spans="1:37" x14ac:dyDescent="0.25">
      <c r="A1" s="57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</row>
    <row r="2" spans="1:37" s="48" customFormat="1" x14ac:dyDescent="0.25">
      <c r="A2" s="58" t="s">
        <v>1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</row>
    <row r="3" spans="1:37" x14ac:dyDescent="0.25">
      <c r="A3" s="59" t="s">
        <v>2</v>
      </c>
      <c r="B3" s="60" t="s">
        <v>3</v>
      </c>
      <c r="C3" s="59" t="s">
        <v>4</v>
      </c>
      <c r="D3" s="63" t="s">
        <v>5</v>
      </c>
      <c r="E3" s="60" t="s">
        <v>6</v>
      </c>
      <c r="F3" s="64" t="s">
        <v>7</v>
      </c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6"/>
      <c r="S3" s="67" t="s">
        <v>8</v>
      </c>
    </row>
    <row r="4" spans="1:37" ht="15" customHeight="1" x14ac:dyDescent="0.25">
      <c r="A4" s="59"/>
      <c r="B4" s="61"/>
      <c r="C4" s="59"/>
      <c r="D4" s="63"/>
      <c r="E4" s="61"/>
      <c r="F4" s="63" t="s">
        <v>9</v>
      </c>
      <c r="G4" s="60" t="s">
        <v>10</v>
      </c>
      <c r="H4" s="63" t="s">
        <v>11</v>
      </c>
      <c r="I4" s="60" t="s">
        <v>12</v>
      </c>
      <c r="J4" s="60" t="s">
        <v>13</v>
      </c>
      <c r="K4" s="60" t="s">
        <v>14</v>
      </c>
      <c r="L4" s="74" t="s">
        <v>15</v>
      </c>
      <c r="M4" s="74" t="s">
        <v>16</v>
      </c>
      <c r="N4" s="74" t="s">
        <v>17</v>
      </c>
      <c r="O4" s="74" t="s">
        <v>18</v>
      </c>
      <c r="P4" s="74" t="s">
        <v>19</v>
      </c>
      <c r="Q4" s="74" t="s">
        <v>20</v>
      </c>
      <c r="R4" s="74" t="s">
        <v>21</v>
      </c>
      <c r="S4" s="68"/>
    </row>
    <row r="5" spans="1:37" x14ac:dyDescent="0.25">
      <c r="A5" s="59"/>
      <c r="B5" s="62"/>
      <c r="C5" s="59"/>
      <c r="D5" s="63"/>
      <c r="E5" s="62"/>
      <c r="F5" s="63"/>
      <c r="G5" s="62"/>
      <c r="H5" s="63"/>
      <c r="I5" s="62"/>
      <c r="J5" s="62"/>
      <c r="K5" s="62"/>
      <c r="L5" s="75"/>
      <c r="M5" s="75"/>
      <c r="N5" s="75"/>
      <c r="O5" s="75"/>
      <c r="P5" s="75"/>
      <c r="Q5" s="75"/>
      <c r="R5" s="75"/>
      <c r="S5" s="69"/>
    </row>
    <row r="6" spans="1:37" ht="18.75" x14ac:dyDescent="0.25">
      <c r="A6" s="70" t="s">
        <v>22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3"/>
      <c r="M6" s="3"/>
      <c r="N6" s="3"/>
      <c r="O6" s="3"/>
      <c r="P6" s="3"/>
      <c r="Q6" s="3"/>
      <c r="R6" s="3"/>
      <c r="S6" s="4"/>
    </row>
    <row r="7" spans="1:37" s="49" customFormat="1" ht="39.75" customHeight="1" x14ac:dyDescent="0.25">
      <c r="A7" s="72">
        <v>1</v>
      </c>
      <c r="B7" s="60" t="s">
        <v>23</v>
      </c>
      <c r="C7" s="5" t="s">
        <v>24</v>
      </c>
      <c r="D7" s="6">
        <v>2000</v>
      </c>
      <c r="E7" s="7">
        <v>2000</v>
      </c>
      <c r="F7" s="8"/>
      <c r="G7" s="9"/>
      <c r="H7" s="9"/>
      <c r="I7" s="9"/>
      <c r="J7" s="9"/>
      <c r="K7" s="9"/>
      <c r="L7" s="10"/>
      <c r="M7" s="10">
        <v>4000</v>
      </c>
      <c r="N7" s="11"/>
      <c r="O7" s="11"/>
      <c r="P7" s="11"/>
      <c r="Q7" s="11"/>
      <c r="R7" s="10">
        <f>SUM(F7:Q7)</f>
        <v>4000</v>
      </c>
      <c r="S7" s="12">
        <f t="shared" ref="S7:S28" si="0">D7+E7-R7</f>
        <v>0</v>
      </c>
    </row>
    <row r="8" spans="1:37" s="50" customFormat="1" ht="47.25" x14ac:dyDescent="0.25">
      <c r="A8" s="73"/>
      <c r="B8" s="61"/>
      <c r="C8" s="5" t="s">
        <v>25</v>
      </c>
      <c r="D8" s="13">
        <v>1000</v>
      </c>
      <c r="E8" s="14">
        <v>1000</v>
      </c>
      <c r="F8" s="8"/>
      <c r="G8" s="9"/>
      <c r="H8" s="9"/>
      <c r="I8" s="9"/>
      <c r="J8" s="9"/>
      <c r="K8" s="9"/>
      <c r="L8" s="10"/>
      <c r="M8" s="10">
        <v>2000</v>
      </c>
      <c r="N8" s="10"/>
      <c r="O8" s="11"/>
      <c r="P8" s="11"/>
      <c r="Q8" s="11"/>
      <c r="R8" s="10">
        <f t="shared" ref="R8:R29" si="1">SUM(F8:Q8)</f>
        <v>2000</v>
      </c>
      <c r="S8" s="12">
        <f t="shared" si="0"/>
        <v>0</v>
      </c>
    </row>
    <row r="9" spans="1:37" s="49" customFormat="1" ht="38.25" customHeight="1" x14ac:dyDescent="0.25">
      <c r="A9" s="73"/>
      <c r="B9" s="61"/>
      <c r="C9" s="5" t="s">
        <v>26</v>
      </c>
      <c r="D9" s="8">
        <v>19985.04</v>
      </c>
      <c r="E9" s="14">
        <v>20000</v>
      </c>
      <c r="F9" s="8"/>
      <c r="G9" s="9"/>
      <c r="H9" s="11"/>
      <c r="I9" s="9"/>
      <c r="J9" s="9"/>
      <c r="K9" s="9">
        <v>18.86</v>
      </c>
      <c r="L9" s="9"/>
      <c r="M9" s="10"/>
      <c r="N9" s="11"/>
      <c r="O9" s="10">
        <v>0</v>
      </c>
      <c r="P9" s="10">
        <v>14737.62</v>
      </c>
      <c r="Q9" s="10">
        <v>20000</v>
      </c>
      <c r="R9" s="10">
        <f t="shared" si="1"/>
        <v>34756.480000000003</v>
      </c>
      <c r="S9" s="9">
        <f t="shared" si="0"/>
        <v>5228.5599999999977</v>
      </c>
    </row>
    <row r="10" spans="1:37" s="50" customFormat="1" ht="25.5" customHeight="1" x14ac:dyDescent="0.25">
      <c r="A10" s="15"/>
      <c r="B10" s="15"/>
      <c r="C10" s="5" t="s">
        <v>27</v>
      </c>
      <c r="D10" s="16">
        <v>864</v>
      </c>
      <c r="E10" s="17">
        <v>3840</v>
      </c>
      <c r="F10" s="18"/>
      <c r="G10" s="18"/>
      <c r="H10" s="18"/>
      <c r="I10" s="10"/>
      <c r="J10" s="10"/>
      <c r="K10" s="10"/>
      <c r="L10" s="10">
        <v>1144.93</v>
      </c>
      <c r="M10" s="10"/>
      <c r="N10" s="10"/>
      <c r="O10" s="10">
        <v>3559.07</v>
      </c>
      <c r="P10" s="10"/>
      <c r="Q10" s="10"/>
      <c r="R10" s="10">
        <f t="shared" si="1"/>
        <v>4704</v>
      </c>
      <c r="S10" s="16">
        <f t="shared" si="0"/>
        <v>0</v>
      </c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</row>
    <row r="11" spans="1:37" s="50" customFormat="1" ht="39.75" customHeight="1" x14ac:dyDescent="0.25">
      <c r="A11" s="15"/>
      <c r="B11" s="15"/>
      <c r="C11" s="5" t="s">
        <v>28</v>
      </c>
      <c r="D11" s="16">
        <v>0</v>
      </c>
      <c r="E11" s="17">
        <v>4000</v>
      </c>
      <c r="F11" s="18"/>
      <c r="G11" s="18"/>
      <c r="H11" s="18"/>
      <c r="I11" s="10"/>
      <c r="J11" s="10"/>
      <c r="K11" s="10"/>
      <c r="L11" s="10"/>
      <c r="M11" s="10"/>
      <c r="N11" s="10"/>
      <c r="O11" s="10">
        <v>4000</v>
      </c>
      <c r="P11" s="10"/>
      <c r="Q11" s="10"/>
      <c r="R11" s="10">
        <f t="shared" si="1"/>
        <v>4000</v>
      </c>
      <c r="S11" s="16">
        <f t="shared" si="0"/>
        <v>0</v>
      </c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</row>
    <row r="12" spans="1:37" s="50" customFormat="1" ht="24.75" customHeight="1" x14ac:dyDescent="0.25">
      <c r="A12" s="15"/>
      <c r="B12" s="15"/>
      <c r="C12" s="5" t="s">
        <v>29</v>
      </c>
      <c r="D12" s="16">
        <v>1440</v>
      </c>
      <c r="E12" s="17">
        <v>0</v>
      </c>
      <c r="F12" s="18"/>
      <c r="G12" s="18"/>
      <c r="H12" s="18">
        <v>1440</v>
      </c>
      <c r="I12" s="10"/>
      <c r="J12" s="10"/>
      <c r="K12" s="10"/>
      <c r="L12" s="10"/>
      <c r="M12" s="10"/>
      <c r="N12" s="10"/>
      <c r="O12" s="10"/>
      <c r="P12" s="10"/>
      <c r="Q12" s="10"/>
      <c r="R12" s="10">
        <f t="shared" si="1"/>
        <v>1440</v>
      </c>
      <c r="S12" s="16">
        <f t="shared" si="0"/>
        <v>0</v>
      </c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</row>
    <row r="13" spans="1:37" s="50" customFormat="1" ht="25.5" customHeight="1" x14ac:dyDescent="0.25">
      <c r="A13" s="15"/>
      <c r="B13" s="15"/>
      <c r="C13" s="5" t="s">
        <v>30</v>
      </c>
      <c r="D13" s="16">
        <v>1920</v>
      </c>
      <c r="E13" s="17">
        <v>0</v>
      </c>
      <c r="F13" s="18"/>
      <c r="G13" s="18"/>
      <c r="H13" s="18"/>
      <c r="I13" s="10"/>
      <c r="J13" s="10">
        <v>385.25</v>
      </c>
      <c r="K13" s="10"/>
      <c r="L13" s="10"/>
      <c r="M13" s="10"/>
      <c r="N13" s="10">
        <v>1250</v>
      </c>
      <c r="O13" s="10"/>
      <c r="P13" s="10"/>
      <c r="Q13" s="10"/>
      <c r="R13" s="10">
        <f t="shared" si="1"/>
        <v>1635.25</v>
      </c>
      <c r="S13" s="16">
        <f t="shared" si="0"/>
        <v>284.75</v>
      </c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</row>
    <row r="14" spans="1:37" s="50" customFormat="1" ht="50.25" customHeight="1" x14ac:dyDescent="0.25">
      <c r="A14" s="15"/>
      <c r="B14" s="15"/>
      <c r="C14" s="5" t="s">
        <v>31</v>
      </c>
      <c r="D14" s="16">
        <v>1600</v>
      </c>
      <c r="E14" s="17">
        <v>0</v>
      </c>
      <c r="F14" s="18"/>
      <c r="G14" s="18"/>
      <c r="H14" s="18"/>
      <c r="I14" s="10"/>
      <c r="J14" s="10"/>
      <c r="K14" s="10"/>
      <c r="L14" s="10"/>
      <c r="M14" s="10"/>
      <c r="N14" s="10"/>
      <c r="O14" s="10">
        <v>1600</v>
      </c>
      <c r="P14" s="10"/>
      <c r="Q14" s="10"/>
      <c r="R14" s="10">
        <f t="shared" si="1"/>
        <v>1600</v>
      </c>
      <c r="S14" s="16">
        <f t="shared" si="0"/>
        <v>0</v>
      </c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</row>
    <row r="15" spans="1:37" s="50" customFormat="1" ht="27" customHeight="1" x14ac:dyDescent="0.25">
      <c r="A15" s="15"/>
      <c r="B15" s="15"/>
      <c r="C15" s="5" t="s">
        <v>32</v>
      </c>
      <c r="D15" s="16">
        <v>20000</v>
      </c>
      <c r="E15" s="17">
        <v>0</v>
      </c>
      <c r="F15" s="18"/>
      <c r="G15" s="18"/>
      <c r="H15" s="18"/>
      <c r="I15" s="10"/>
      <c r="J15" s="10"/>
      <c r="K15" s="10"/>
      <c r="L15" s="10"/>
      <c r="M15" s="10">
        <f>10000+4000</f>
        <v>14000</v>
      </c>
      <c r="N15" s="10"/>
      <c r="O15" s="10">
        <v>6000</v>
      </c>
      <c r="P15" s="10"/>
      <c r="Q15" s="10"/>
      <c r="R15" s="10">
        <f t="shared" si="1"/>
        <v>20000</v>
      </c>
      <c r="S15" s="16">
        <f t="shared" si="0"/>
        <v>0</v>
      </c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</row>
    <row r="16" spans="1:37" s="50" customFormat="1" ht="39.75" customHeight="1" x14ac:dyDescent="0.25">
      <c r="A16" s="15"/>
      <c r="B16" s="15"/>
      <c r="C16" s="5" t="s">
        <v>33</v>
      </c>
      <c r="D16" s="16">
        <v>2020.38</v>
      </c>
      <c r="E16" s="17">
        <v>0</v>
      </c>
      <c r="F16" s="18"/>
      <c r="G16" s="18"/>
      <c r="H16" s="18"/>
      <c r="I16" s="10"/>
      <c r="J16" s="10"/>
      <c r="K16" s="10"/>
      <c r="L16" s="10"/>
      <c r="M16" s="10"/>
      <c r="N16" s="10"/>
      <c r="O16" s="10"/>
      <c r="P16" s="10">
        <v>2020.38</v>
      </c>
      <c r="Q16" s="10"/>
      <c r="R16" s="10">
        <f t="shared" si="1"/>
        <v>2020.38</v>
      </c>
      <c r="S16" s="16">
        <f t="shared" si="0"/>
        <v>0</v>
      </c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</row>
    <row r="17" spans="1:37" s="50" customFormat="1" ht="39.75" customHeight="1" x14ac:dyDescent="0.25">
      <c r="A17" s="15"/>
      <c r="B17" s="15"/>
      <c r="C17" s="5" t="s">
        <v>34</v>
      </c>
      <c r="D17" s="16">
        <v>50000</v>
      </c>
      <c r="E17" s="17">
        <v>0</v>
      </c>
      <c r="F17" s="18"/>
      <c r="G17" s="18"/>
      <c r="H17" s="18"/>
      <c r="I17" s="10"/>
      <c r="J17" s="10"/>
      <c r="K17" s="10"/>
      <c r="L17" s="10"/>
      <c r="M17" s="10"/>
      <c r="N17" s="10"/>
      <c r="O17" s="10">
        <v>24502.97</v>
      </c>
      <c r="P17" s="10">
        <v>25497.03</v>
      </c>
      <c r="Q17" s="10"/>
      <c r="R17" s="10">
        <f t="shared" si="1"/>
        <v>50000</v>
      </c>
      <c r="S17" s="16">
        <f t="shared" si="0"/>
        <v>0</v>
      </c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</row>
    <row r="18" spans="1:37" s="50" customFormat="1" ht="39.75" customHeight="1" x14ac:dyDescent="0.25">
      <c r="A18" s="15"/>
      <c r="B18" s="15"/>
      <c r="C18" s="5" t="s">
        <v>35</v>
      </c>
      <c r="D18" s="16">
        <v>15000</v>
      </c>
      <c r="E18" s="17">
        <v>0</v>
      </c>
      <c r="F18" s="18">
        <v>5935</v>
      </c>
      <c r="G18" s="18">
        <v>3081.27</v>
      </c>
      <c r="H18" s="18"/>
      <c r="I18" s="10">
        <v>678.36</v>
      </c>
      <c r="J18" s="10"/>
      <c r="K18" s="10"/>
      <c r="L18" s="10"/>
      <c r="M18" s="10"/>
      <c r="N18" s="10"/>
      <c r="O18" s="10"/>
      <c r="P18" s="10">
        <v>5120</v>
      </c>
      <c r="Q18" s="10"/>
      <c r="R18" s="10">
        <f t="shared" si="1"/>
        <v>14814.630000000001</v>
      </c>
      <c r="S18" s="16">
        <f t="shared" si="0"/>
        <v>185.36999999999898</v>
      </c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</row>
    <row r="19" spans="1:37" s="50" customFormat="1" ht="47.25" x14ac:dyDescent="0.25">
      <c r="A19" s="15"/>
      <c r="B19" s="15"/>
      <c r="C19" s="5" t="s">
        <v>36</v>
      </c>
      <c r="D19" s="16">
        <v>14200</v>
      </c>
      <c r="E19" s="17">
        <v>0</v>
      </c>
      <c r="F19" s="18"/>
      <c r="G19" s="18"/>
      <c r="H19" s="18"/>
      <c r="I19" s="10"/>
      <c r="J19" s="10"/>
      <c r="K19" s="10"/>
      <c r="L19" s="10"/>
      <c r="M19" s="10"/>
      <c r="N19" s="10"/>
      <c r="O19" s="10">
        <v>14200</v>
      </c>
      <c r="P19" s="10"/>
      <c r="Q19" s="10"/>
      <c r="R19" s="10">
        <f t="shared" si="1"/>
        <v>14200</v>
      </c>
      <c r="S19" s="16">
        <f t="shared" si="0"/>
        <v>0</v>
      </c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</row>
    <row r="20" spans="1:37" s="50" customFormat="1" ht="31.5" x14ac:dyDescent="0.25">
      <c r="A20" s="15"/>
      <c r="B20" s="15"/>
      <c r="C20" s="5" t="s">
        <v>50</v>
      </c>
      <c r="D20" s="16">
        <v>480</v>
      </c>
      <c r="E20" s="17">
        <v>0</v>
      </c>
      <c r="F20" s="18"/>
      <c r="G20" s="18"/>
      <c r="H20" s="18"/>
      <c r="I20" s="10"/>
      <c r="J20" s="10"/>
      <c r="K20" s="10"/>
      <c r="L20" s="10"/>
      <c r="M20" s="10"/>
      <c r="N20" s="10"/>
      <c r="O20" s="10"/>
      <c r="P20" s="10"/>
      <c r="Q20" s="10"/>
      <c r="R20" s="10">
        <f t="shared" si="1"/>
        <v>0</v>
      </c>
      <c r="S20" s="16">
        <f t="shared" si="0"/>
        <v>480</v>
      </c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</row>
    <row r="21" spans="1:37" s="50" customFormat="1" ht="41.25" customHeight="1" x14ac:dyDescent="0.25">
      <c r="A21" s="15"/>
      <c r="B21" s="15"/>
      <c r="C21" s="5" t="s">
        <v>37</v>
      </c>
      <c r="D21" s="16">
        <v>11162</v>
      </c>
      <c r="E21" s="17">
        <v>10000</v>
      </c>
      <c r="F21" s="18"/>
      <c r="G21" s="18"/>
      <c r="H21" s="18"/>
      <c r="I21" s="10"/>
      <c r="J21" s="10"/>
      <c r="K21" s="10"/>
      <c r="L21" s="10"/>
      <c r="M21" s="10"/>
      <c r="N21" s="10"/>
      <c r="O21" s="10"/>
      <c r="P21" s="10">
        <v>21162</v>
      </c>
      <c r="Q21" s="10"/>
      <c r="R21" s="10">
        <f t="shared" si="1"/>
        <v>21162</v>
      </c>
      <c r="S21" s="16">
        <f t="shared" si="0"/>
        <v>0</v>
      </c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</row>
    <row r="22" spans="1:37" s="50" customFormat="1" ht="48" customHeight="1" x14ac:dyDescent="0.25">
      <c r="A22" s="15"/>
      <c r="B22" s="15"/>
      <c r="C22" s="5" t="s">
        <v>51</v>
      </c>
      <c r="D22" s="16">
        <v>24000</v>
      </c>
      <c r="E22" s="17">
        <v>24000</v>
      </c>
      <c r="F22" s="18"/>
      <c r="G22" s="18"/>
      <c r="H22" s="18"/>
      <c r="I22" s="10"/>
      <c r="J22" s="10"/>
      <c r="K22" s="10"/>
      <c r="L22" s="10"/>
      <c r="M22" s="10"/>
      <c r="N22" s="10"/>
      <c r="O22" s="10"/>
      <c r="P22" s="10">
        <v>48000</v>
      </c>
      <c r="Q22" s="10"/>
      <c r="R22" s="10">
        <f t="shared" si="1"/>
        <v>48000</v>
      </c>
      <c r="S22" s="16">
        <f t="shared" si="0"/>
        <v>0</v>
      </c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</row>
    <row r="23" spans="1:37" s="50" customFormat="1" x14ac:dyDescent="0.25">
      <c r="A23" s="15"/>
      <c r="B23" s="15"/>
      <c r="C23" s="5" t="s">
        <v>38</v>
      </c>
      <c r="D23" s="16">
        <v>0</v>
      </c>
      <c r="E23" s="17">
        <v>200</v>
      </c>
      <c r="F23" s="18"/>
      <c r="G23" s="18"/>
      <c r="H23" s="18">
        <v>60</v>
      </c>
      <c r="I23" s="10"/>
      <c r="J23" s="10"/>
      <c r="K23" s="10"/>
      <c r="L23" s="10"/>
      <c r="M23" s="10"/>
      <c r="N23" s="10"/>
      <c r="O23" s="10"/>
      <c r="P23" s="10"/>
      <c r="Q23" s="10"/>
      <c r="R23" s="10">
        <f t="shared" si="1"/>
        <v>60</v>
      </c>
      <c r="S23" s="16">
        <f t="shared" si="0"/>
        <v>140</v>
      </c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</row>
    <row r="24" spans="1:37" s="50" customFormat="1" x14ac:dyDescent="0.25">
      <c r="A24" s="15"/>
      <c r="B24" s="15"/>
      <c r="C24" s="5" t="s">
        <v>39</v>
      </c>
      <c r="D24" s="16">
        <v>0</v>
      </c>
      <c r="E24" s="17">
        <v>30000</v>
      </c>
      <c r="F24" s="18"/>
      <c r="G24" s="18"/>
      <c r="H24" s="18"/>
      <c r="I24" s="10"/>
      <c r="J24" s="10"/>
      <c r="K24" s="10"/>
      <c r="L24" s="10"/>
      <c r="M24" s="10"/>
      <c r="N24" s="10"/>
      <c r="O24" s="10"/>
      <c r="P24" s="10">
        <v>30000</v>
      </c>
      <c r="Q24" s="10"/>
      <c r="R24" s="10">
        <f t="shared" si="1"/>
        <v>30000</v>
      </c>
      <c r="S24" s="16">
        <f t="shared" si="0"/>
        <v>0</v>
      </c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</row>
    <row r="25" spans="1:37" s="50" customFormat="1" ht="78.75" x14ac:dyDescent="0.25">
      <c r="A25" s="15"/>
      <c r="B25" s="15"/>
      <c r="C25" s="5" t="s">
        <v>48</v>
      </c>
      <c r="D25" s="16">
        <v>0</v>
      </c>
      <c r="E25" s="17">
        <v>9063.9500000000007</v>
      </c>
      <c r="F25" s="18"/>
      <c r="G25" s="18"/>
      <c r="H25" s="18"/>
      <c r="I25" s="10"/>
      <c r="J25" s="10"/>
      <c r="K25" s="10"/>
      <c r="L25" s="10"/>
      <c r="M25" s="10"/>
      <c r="N25" s="10"/>
      <c r="O25" s="10"/>
      <c r="P25" s="10">
        <v>9063.9500000000007</v>
      </c>
      <c r="Q25" s="10"/>
      <c r="R25" s="10">
        <f t="shared" si="1"/>
        <v>9063.9500000000007</v>
      </c>
      <c r="S25" s="16">
        <f t="shared" si="0"/>
        <v>0</v>
      </c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</row>
    <row r="26" spans="1:37" s="50" customFormat="1" ht="43.5" customHeight="1" x14ac:dyDescent="0.25">
      <c r="A26" s="15"/>
      <c r="B26" s="15"/>
      <c r="C26" s="5" t="s">
        <v>49</v>
      </c>
      <c r="D26" s="16">
        <v>0</v>
      </c>
      <c r="E26" s="17">
        <v>100</v>
      </c>
      <c r="F26" s="18"/>
      <c r="G26" s="18"/>
      <c r="H26" s="18">
        <v>100</v>
      </c>
      <c r="I26" s="10"/>
      <c r="J26" s="10"/>
      <c r="K26" s="10"/>
      <c r="L26" s="10"/>
      <c r="M26" s="10"/>
      <c r="N26" s="10"/>
      <c r="O26" s="10"/>
      <c r="P26" s="10"/>
      <c r="Q26" s="10"/>
      <c r="R26" s="10">
        <f t="shared" si="1"/>
        <v>100</v>
      </c>
      <c r="S26" s="16">
        <f t="shared" si="0"/>
        <v>0</v>
      </c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</row>
    <row r="27" spans="1:37" s="50" customFormat="1" ht="31.5" x14ac:dyDescent="0.25">
      <c r="A27" s="15"/>
      <c r="B27" s="15"/>
      <c r="C27" s="5" t="s">
        <v>40</v>
      </c>
      <c r="D27" s="16">
        <v>0</v>
      </c>
      <c r="E27" s="17">
        <v>21400</v>
      </c>
      <c r="F27" s="18"/>
      <c r="G27" s="18"/>
      <c r="H27" s="18"/>
      <c r="I27" s="10"/>
      <c r="J27" s="10"/>
      <c r="K27" s="10"/>
      <c r="L27" s="10"/>
      <c r="M27" s="10"/>
      <c r="N27" s="10"/>
      <c r="O27" s="10">
        <v>0</v>
      </c>
      <c r="P27" s="10">
        <f>21400-3413.12</f>
        <v>17986.88</v>
      </c>
      <c r="Q27" s="10"/>
      <c r="R27" s="10">
        <f t="shared" si="1"/>
        <v>17986.88</v>
      </c>
      <c r="S27" s="16">
        <f t="shared" si="0"/>
        <v>3413.119999999999</v>
      </c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</row>
    <row r="28" spans="1:37" s="50" customFormat="1" ht="36" customHeight="1" x14ac:dyDescent="0.25">
      <c r="A28" s="15"/>
      <c r="B28" s="15"/>
      <c r="C28" s="5" t="s">
        <v>41</v>
      </c>
      <c r="D28" s="16"/>
      <c r="E28" s="17">
        <v>6221</v>
      </c>
      <c r="F28" s="18"/>
      <c r="G28" s="18"/>
      <c r="H28" s="18"/>
      <c r="I28" s="10"/>
      <c r="J28" s="10"/>
      <c r="K28" s="10"/>
      <c r="L28" s="10"/>
      <c r="M28" s="10"/>
      <c r="N28" s="10"/>
      <c r="O28" s="10"/>
      <c r="P28" s="10"/>
      <c r="Q28" s="10"/>
      <c r="R28" s="10">
        <f t="shared" si="1"/>
        <v>0</v>
      </c>
      <c r="S28" s="16">
        <f t="shared" si="0"/>
        <v>6221</v>
      </c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</row>
    <row r="29" spans="1:37" s="50" customFormat="1" x14ac:dyDescent="0.25">
      <c r="A29" s="19" t="s">
        <v>42</v>
      </c>
      <c r="B29" s="20"/>
      <c r="C29" s="21"/>
      <c r="D29" s="22">
        <f>SUM(D7:D27)</f>
        <v>165671.41999999998</v>
      </c>
      <c r="E29" s="23">
        <f>SUM(E7:E28)</f>
        <v>131824.95000000001</v>
      </c>
      <c r="F29" s="24">
        <f t="shared" ref="F29:L29" si="2">SUM(F7:F27)</f>
        <v>5935</v>
      </c>
      <c r="G29" s="24">
        <f t="shared" si="2"/>
        <v>3081.27</v>
      </c>
      <c r="H29" s="24">
        <f t="shared" si="2"/>
        <v>1600</v>
      </c>
      <c r="I29" s="24">
        <f t="shared" si="2"/>
        <v>678.36</v>
      </c>
      <c r="J29" s="24">
        <f t="shared" si="2"/>
        <v>385.25</v>
      </c>
      <c r="K29" s="24">
        <f t="shared" si="2"/>
        <v>18.86</v>
      </c>
      <c r="L29" s="24">
        <f t="shared" si="2"/>
        <v>1144.93</v>
      </c>
      <c r="M29" s="24">
        <f>SUM(M6:M27)</f>
        <v>20000</v>
      </c>
      <c r="N29" s="24">
        <f>SUM(N7:N27)</f>
        <v>1250</v>
      </c>
      <c r="O29" s="24">
        <f>SUM(O7:O27)</f>
        <v>53862.04</v>
      </c>
      <c r="P29" s="24">
        <f>SUM(P7:P27)</f>
        <v>173587.86000000002</v>
      </c>
      <c r="Q29" s="24">
        <f>SUM(Q7:Q27)</f>
        <v>20000</v>
      </c>
      <c r="R29" s="25">
        <f t="shared" si="1"/>
        <v>281543.57</v>
      </c>
      <c r="S29" s="22">
        <f>SUM(S7:S28)</f>
        <v>15952.799999999996</v>
      </c>
      <c r="T29" s="51"/>
    </row>
    <row r="30" spans="1:37" s="50" customFormat="1" ht="78.75" x14ac:dyDescent="0.25">
      <c r="A30" s="26">
        <v>3</v>
      </c>
      <c r="B30" s="27" t="s">
        <v>43</v>
      </c>
      <c r="C30" s="28" t="s">
        <v>44</v>
      </c>
      <c r="D30" s="29">
        <v>13000</v>
      </c>
      <c r="E30" s="30">
        <v>0</v>
      </c>
      <c r="F30" s="30"/>
      <c r="G30" s="31"/>
      <c r="H30" s="32"/>
      <c r="I30" s="32"/>
      <c r="J30" s="32"/>
      <c r="K30" s="32"/>
      <c r="L30" s="52"/>
      <c r="M30" s="52"/>
      <c r="N30" s="52"/>
      <c r="O30" s="52"/>
      <c r="P30" s="52"/>
      <c r="Q30" s="1"/>
      <c r="R30" s="33">
        <v>0</v>
      </c>
      <c r="S30" s="12">
        <f>D30+E30-R30</f>
        <v>13000</v>
      </c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</row>
    <row r="31" spans="1:37" s="50" customFormat="1" ht="141.75" x14ac:dyDescent="0.25">
      <c r="A31" s="26">
        <v>4</v>
      </c>
      <c r="B31" s="27" t="s">
        <v>45</v>
      </c>
      <c r="C31" s="28" t="s">
        <v>46</v>
      </c>
      <c r="D31" s="29">
        <v>151250.70000000001</v>
      </c>
      <c r="E31" s="30">
        <v>0</v>
      </c>
      <c r="F31" s="30"/>
      <c r="G31" s="31"/>
      <c r="H31" s="32"/>
      <c r="I31" s="32"/>
      <c r="J31" s="32"/>
      <c r="K31" s="32"/>
      <c r="L31" s="52"/>
      <c r="M31" s="52"/>
      <c r="N31" s="52"/>
      <c r="O31" s="53">
        <v>4772</v>
      </c>
      <c r="P31" s="53">
        <v>10353</v>
      </c>
      <c r="Q31" s="1"/>
      <c r="R31" s="33">
        <f>O31+P31</f>
        <v>15125</v>
      </c>
      <c r="S31" s="12">
        <f>D31+E31-R31</f>
        <v>136125.70000000001</v>
      </c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</row>
    <row r="32" spans="1:37" s="50" customFormat="1" ht="18.75" customHeight="1" x14ac:dyDescent="0.25">
      <c r="A32" s="34" t="s">
        <v>42</v>
      </c>
      <c r="B32" s="35"/>
      <c r="C32" s="36"/>
      <c r="D32" s="37">
        <f>SUM(D30:D31)</f>
        <v>164250.70000000001</v>
      </c>
      <c r="E32" s="38">
        <f>E30+E31</f>
        <v>0</v>
      </c>
      <c r="F32" s="39"/>
      <c r="G32" s="39"/>
      <c r="H32" s="39"/>
      <c r="I32" s="39"/>
      <c r="J32" s="39"/>
      <c r="K32" s="39"/>
      <c r="L32" s="54"/>
      <c r="M32" s="54"/>
      <c r="N32" s="54"/>
      <c r="O32" s="55">
        <f>O31</f>
        <v>4772</v>
      </c>
      <c r="P32" s="55">
        <f>P31</f>
        <v>10353</v>
      </c>
      <c r="Q32" s="2"/>
      <c r="R32" s="40">
        <f>SUM(R30:R31)</f>
        <v>15125</v>
      </c>
      <c r="S32" s="22">
        <f>SUM(S30:S31)</f>
        <v>149125.70000000001</v>
      </c>
    </row>
    <row r="33" spans="1:169" s="46" customFormat="1" x14ac:dyDescent="0.25">
      <c r="A33" s="41" t="s">
        <v>47</v>
      </c>
      <c r="B33" s="41"/>
      <c r="C33" s="41"/>
      <c r="D33" s="42">
        <f>D29+D32</f>
        <v>329922.12</v>
      </c>
      <c r="E33" s="43">
        <f>E32+E29</f>
        <v>131824.95000000001</v>
      </c>
      <c r="F33" s="44">
        <f t="shared" ref="F33:P33" si="3">F29+F32</f>
        <v>5935</v>
      </c>
      <c r="G33" s="44">
        <f t="shared" si="3"/>
        <v>3081.27</v>
      </c>
      <c r="H33" s="44">
        <f t="shared" si="3"/>
        <v>1600</v>
      </c>
      <c r="I33" s="44">
        <f t="shared" si="3"/>
        <v>678.36</v>
      </c>
      <c r="J33" s="44">
        <f t="shared" si="3"/>
        <v>385.25</v>
      </c>
      <c r="K33" s="44">
        <f t="shared" si="3"/>
        <v>18.86</v>
      </c>
      <c r="L33" s="44">
        <f t="shared" si="3"/>
        <v>1144.93</v>
      </c>
      <c r="M33" s="44">
        <f t="shared" si="3"/>
        <v>20000</v>
      </c>
      <c r="N33" s="44">
        <f t="shared" si="3"/>
        <v>1250</v>
      </c>
      <c r="O33" s="44">
        <f t="shared" si="3"/>
        <v>58634.04</v>
      </c>
      <c r="P33" s="44">
        <f t="shared" si="3"/>
        <v>183940.86000000002</v>
      </c>
      <c r="Q33" s="44">
        <v>20000</v>
      </c>
      <c r="R33" s="43">
        <f>R29+R32</f>
        <v>296668.57</v>
      </c>
      <c r="S33" s="42">
        <f>S29+S32</f>
        <v>165078.5</v>
      </c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5"/>
      <c r="BH33" s="45"/>
      <c r="BI33" s="45"/>
      <c r="BJ33" s="45"/>
      <c r="BK33" s="45"/>
      <c r="BL33" s="45"/>
      <c r="BM33" s="45"/>
      <c r="BN33" s="45"/>
      <c r="BO33" s="45"/>
      <c r="BP33" s="45"/>
      <c r="BQ33" s="45"/>
      <c r="BR33" s="45"/>
      <c r="BS33" s="45"/>
      <c r="BT33" s="45"/>
      <c r="BU33" s="45"/>
      <c r="BV33" s="45"/>
      <c r="BW33" s="45"/>
      <c r="BX33" s="45"/>
      <c r="BY33" s="45"/>
      <c r="BZ33" s="45"/>
      <c r="CA33" s="45"/>
      <c r="CB33" s="45"/>
      <c r="CC33" s="45"/>
      <c r="CD33" s="45"/>
      <c r="CE33" s="45"/>
      <c r="CF33" s="45"/>
      <c r="CG33" s="45"/>
      <c r="CH33" s="45"/>
      <c r="CI33" s="45"/>
      <c r="CJ33" s="45"/>
      <c r="CK33" s="45"/>
      <c r="CL33" s="45"/>
      <c r="CM33" s="45"/>
      <c r="CN33" s="45"/>
      <c r="CO33" s="45"/>
      <c r="CP33" s="45"/>
      <c r="CQ33" s="45"/>
      <c r="CR33" s="45"/>
      <c r="CS33" s="45"/>
      <c r="CT33" s="45"/>
      <c r="CU33" s="45"/>
      <c r="CV33" s="45"/>
      <c r="CW33" s="45"/>
      <c r="CX33" s="45"/>
      <c r="CY33" s="45"/>
      <c r="CZ33" s="45"/>
      <c r="DA33" s="45"/>
      <c r="DB33" s="45"/>
      <c r="DC33" s="45"/>
      <c r="DD33" s="45"/>
      <c r="DE33" s="45"/>
      <c r="DF33" s="45"/>
      <c r="DG33" s="45"/>
      <c r="DH33" s="45"/>
      <c r="DI33" s="45"/>
      <c r="DJ33" s="45"/>
      <c r="DK33" s="45"/>
      <c r="DL33" s="45"/>
      <c r="DM33" s="45"/>
      <c r="DN33" s="45"/>
      <c r="DO33" s="45"/>
      <c r="DP33" s="45"/>
      <c r="DQ33" s="45"/>
      <c r="DR33" s="45"/>
      <c r="DS33" s="45"/>
      <c r="DT33" s="45"/>
      <c r="DU33" s="45"/>
      <c r="DV33" s="45"/>
      <c r="DW33" s="45"/>
      <c r="DX33" s="45"/>
      <c r="DY33" s="45"/>
      <c r="DZ33" s="45"/>
      <c r="EA33" s="45"/>
      <c r="EB33" s="45"/>
      <c r="EC33" s="45"/>
      <c r="ED33" s="45"/>
      <c r="EE33" s="45"/>
      <c r="EF33" s="45"/>
      <c r="EG33" s="45"/>
      <c r="EH33" s="45"/>
      <c r="EI33" s="45"/>
      <c r="EJ33" s="45"/>
      <c r="EK33" s="45"/>
      <c r="EL33" s="45"/>
      <c r="EM33" s="45"/>
      <c r="EN33" s="45"/>
      <c r="EO33" s="45"/>
      <c r="EP33" s="45"/>
      <c r="EQ33" s="45"/>
      <c r="ER33" s="45"/>
      <c r="ES33" s="45"/>
      <c r="ET33" s="45"/>
      <c r="EU33" s="45"/>
      <c r="EV33" s="45"/>
      <c r="EW33" s="45"/>
      <c r="EX33" s="45"/>
      <c r="EY33" s="45"/>
      <c r="EZ33" s="45"/>
      <c r="FA33" s="45"/>
      <c r="FB33" s="45"/>
      <c r="FC33" s="45"/>
      <c r="FD33" s="45"/>
      <c r="FE33" s="45"/>
      <c r="FF33" s="45"/>
      <c r="FG33" s="45"/>
      <c r="FH33" s="45"/>
      <c r="FI33" s="45"/>
      <c r="FJ33" s="45"/>
      <c r="FK33" s="45"/>
      <c r="FL33" s="45"/>
      <c r="FM33" s="45"/>
    </row>
  </sheetData>
  <mergeCells count="25">
    <mergeCell ref="A6:K6"/>
    <mergeCell ref="A7:A9"/>
    <mergeCell ref="B7:B9"/>
    <mergeCell ref="Q4:Q5"/>
    <mergeCell ref="R4:R5"/>
    <mergeCell ref="L4:L5"/>
    <mergeCell ref="M4:M5"/>
    <mergeCell ref="N4:N5"/>
    <mergeCell ref="O4:O5"/>
    <mergeCell ref="P4:P5"/>
    <mergeCell ref="G4:G5"/>
    <mergeCell ref="H4:H5"/>
    <mergeCell ref="I4:I5"/>
    <mergeCell ref="J4:J5"/>
    <mergeCell ref="K4:K5"/>
    <mergeCell ref="A1:S1"/>
    <mergeCell ref="A2:S2"/>
    <mergeCell ref="A3:A5"/>
    <mergeCell ref="B3:B5"/>
    <mergeCell ref="C3:C5"/>
    <mergeCell ref="D3:D5"/>
    <mergeCell ref="E3:E5"/>
    <mergeCell ref="F3:R3"/>
    <mergeCell ref="S3:S5"/>
    <mergeCell ref="F4:F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2014-11-06T06:10:44Z</dcterms:modified>
</cp:coreProperties>
</file>