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27" i="1" l="1"/>
  <c r="P25" i="1"/>
  <c r="Q25" i="1" s="1"/>
  <c r="P29" i="1" l="1"/>
  <c r="Q29" i="1" s="1"/>
  <c r="P28" i="1"/>
  <c r="Q28" i="1" s="1"/>
  <c r="P8" i="1"/>
  <c r="Q8" i="1" s="1"/>
  <c r="P9" i="1"/>
  <c r="P10" i="1"/>
  <c r="Q10" i="1" s="1"/>
  <c r="P11" i="1"/>
  <c r="Q11" i="1" s="1"/>
  <c r="P12" i="1"/>
  <c r="Q12" i="1" s="1"/>
  <c r="P13" i="1"/>
  <c r="P14" i="1"/>
  <c r="Q14" i="1" s="1"/>
  <c r="P15" i="1"/>
  <c r="Q15" i="1" s="1"/>
  <c r="P16" i="1"/>
  <c r="Q16" i="1" s="1"/>
  <c r="P17" i="1"/>
  <c r="P18" i="1"/>
  <c r="Q18" i="1" s="1"/>
  <c r="P19" i="1"/>
  <c r="Q19" i="1" s="1"/>
  <c r="P20" i="1"/>
  <c r="Q20" i="1" s="1"/>
  <c r="P21" i="1"/>
  <c r="P22" i="1"/>
  <c r="Q22" i="1" s="1"/>
  <c r="P23" i="1"/>
  <c r="P24" i="1"/>
  <c r="P26" i="1"/>
  <c r="Q26" i="1" s="1"/>
  <c r="P7" i="1"/>
  <c r="F30" i="1"/>
  <c r="Q30" i="1"/>
  <c r="O30" i="1"/>
  <c r="D30" i="1"/>
  <c r="N27" i="1"/>
  <c r="N31" i="1" s="1"/>
  <c r="M27" i="1"/>
  <c r="M31" i="1" s="1"/>
  <c r="L27" i="1"/>
  <c r="L31" i="1" s="1"/>
  <c r="K27" i="1"/>
  <c r="K31" i="1" s="1"/>
  <c r="J27" i="1"/>
  <c r="J31" i="1" s="1"/>
  <c r="I27" i="1"/>
  <c r="I31" i="1" s="1"/>
  <c r="H27" i="1"/>
  <c r="H31" i="1" s="1"/>
  <c r="G27" i="1"/>
  <c r="G31" i="1" s="1"/>
  <c r="F27" i="1"/>
  <c r="E27" i="1"/>
  <c r="E31" i="1" s="1"/>
  <c r="D27" i="1"/>
  <c r="Q24" i="1"/>
  <c r="Q23" i="1"/>
  <c r="Q21" i="1"/>
  <c r="Q17" i="1"/>
  <c r="Q13" i="1"/>
  <c r="Q9" i="1"/>
  <c r="F31" i="1" l="1"/>
  <c r="D31" i="1"/>
  <c r="P27" i="1"/>
  <c r="Q27" i="1" s="1"/>
  <c r="Q7" i="1"/>
  <c r="O31" i="1"/>
  <c r="P30" i="1"/>
  <c r="P31" i="1" l="1"/>
  <c r="Q31" i="1" s="1"/>
</calcChain>
</file>

<file path=xl/sharedStrings.xml><?xml version="1.0" encoding="utf-8"?>
<sst xmlns="http://schemas.openxmlformats.org/spreadsheetml/2006/main" count="49" uniqueCount="48">
  <si>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</si>
  <si>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 квартал 2015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</si>
  <si>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</si>
  <si>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</si>
  <si>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</si>
  <si>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</si>
  <si>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</si>
  <si>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</si>
  <si>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</si>
  <si>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</si>
  <si>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</si>
  <si>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Вывоз мусора</t>
  </si>
  <si>
    <t>Водоснабжение</t>
  </si>
  <si>
    <t>Оплата отопления</t>
  </si>
  <si>
    <t>Электро-энергия</t>
  </si>
  <si>
    <t>Банковское обслужи-вание</t>
  </si>
  <si>
    <t>Бухгалтер-ское обслуживание</t>
  </si>
  <si>
    <t>Интернет</t>
  </si>
  <si>
    <t>ЗП</t>
  </si>
  <si>
    <t>Итого</t>
  </si>
  <si>
    <t>Январь</t>
  </si>
  <si>
    <t>Чинькова Юлия Викторовна</t>
  </si>
  <si>
    <t>Копейский кирпичный завод</t>
  </si>
  <si>
    <t>ООО ПКП "Ажурсталь"</t>
  </si>
  <si>
    <t>ООО "ТехПромСтрой"</t>
  </si>
  <si>
    <t>Аптека "Классика"</t>
  </si>
  <si>
    <t>ООО Частная охранная организация "Альфа-Грифон"</t>
  </si>
  <si>
    <t>КИТ Финанс Инвестиционный банк (ОАО)</t>
  </si>
  <si>
    <t>Почемучка</t>
  </si>
  <si>
    <t>Русман Александр Александрович</t>
  </si>
  <si>
    <t>Пашнина Инна Александровна</t>
  </si>
  <si>
    <t>ИП Черкасова Софья Семеновна</t>
  </si>
  <si>
    <t>Центр помощи детям "Звездный дождь"</t>
  </si>
  <si>
    <t>Балтин Владимир Евгеньевич</t>
  </si>
  <si>
    <t>Садыкова Ирина</t>
  </si>
  <si>
    <t>Машинки, которые помогают</t>
  </si>
  <si>
    <t>Гритчин Н.С.</t>
  </si>
  <si>
    <t>Благотворительнй спектакль "Обыкновенное чудо"</t>
  </si>
  <si>
    <t>Салмина С.В</t>
  </si>
  <si>
    <t>Фортум "Зимнее чудо"</t>
  </si>
  <si>
    <t xml:space="preserve">ФСС </t>
  </si>
  <si>
    <t>Итого:</t>
  </si>
  <si>
    <t>Проект "Группа поддержки родителей, имеющих детей с ОВЗ"</t>
  </si>
  <si>
    <t>АНО Региональный центр "Вектор"</t>
  </si>
  <si>
    <t>Субсидия на финансовое обеспеченик затрат для осущ-я д-ти по реализации соц.-знач. Программ №7.144 от 12.08.2014</t>
  </si>
  <si>
    <t>УФК по Челябинской области</t>
  </si>
  <si>
    <t>ИТОГО</t>
  </si>
  <si>
    <t>Пожертвования наличными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</si>
</sst>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b/>
      <sz val="11"/>
      <color theme="3" tint="-0.499984740745262"/>
      <name val="Times New Roman"/>
      <family val="1"/>
      <charset val="204"/>
    </font>
    <font>
      <sz val="11"/>
      <color theme="3" tint="-0.499984740745262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" fontId="4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wrapText="1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2" fillId="0" borderId="1" xfId="0" applyFont="1" applyFill="1" applyBorder="1"/>
    <xf numFmtId="0" fontId="3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wrapText="1"/>
    </xf>
    <xf numFmtId="4" fontId="12" fillId="0" borderId="9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0" xfId="0" applyFont="1" applyFill="1" applyBorder="1"/>
    <xf numFmtId="0" fontId="0" fillId="0" borderId="0" xfId="0" applyFill="1" applyAlignment="1">
      <alignment horizontal="right" vertical="center"/>
    </xf>
    <xf numFmtId="0" fontId="15" fillId="2" borderId="1" xfId="0" applyFont="1" applyFill="1" applyBorder="1"/>
    <xf numFmtId="4" fontId="13" fillId="2" borderId="1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3"/>
  <sheetViews>
    <sheetView tabSelected="1" topLeftCell="A14" workbookViewId="0">
      <selection activeCell="N28" sqref="N28"/>
    </sheetView>
  </sheetViews>
  <sheetFormatPr defaultRowHeight="15" x14ac:dyDescent="0.25"/>
  <cols>
    <col min="1" max="1" width="3.140625" style="2" customWidth="1"/>
    <col min="2" max="2" width="17.42578125" style="2" customWidth="1"/>
    <col min="3" max="3" width="18.42578125" style="2" customWidth="1"/>
    <col min="4" max="4" width="15" style="2" customWidth="1"/>
    <col min="5" max="5" width="17.140625" style="46" customWidth="1"/>
    <col min="6" max="6" width="13.7109375" style="46" customWidth="1"/>
    <col min="7" max="7" width="14.28515625" style="3" customWidth="1"/>
    <col min="8" max="10" width="13.42578125" style="2" customWidth="1"/>
    <col min="11" max="11" width="11.140625" style="2" customWidth="1"/>
    <col min="12" max="12" width="12.28515625" style="2" customWidth="1"/>
    <col min="13" max="13" width="13.140625" style="2" customWidth="1"/>
    <col min="14" max="14" width="12.85546875" style="2" customWidth="1"/>
    <col min="15" max="15" width="14.28515625" style="2" customWidth="1"/>
    <col min="16" max="16" width="16.42578125" style="2" customWidth="1"/>
    <col min="17" max="17" width="15" style="2" customWidth="1"/>
    <col min="18" max="18" width="10" style="2" bestFit="1" customWidth="1"/>
    <col min="19" max="16384" width="9.140625" style="2"/>
  </cols>
  <sheetData>
    <row r="1" spans="1:17" ht="19.5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3" customFormat="1" ht="22.5" customHeight="1" x14ac:dyDescent="0.3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" customHeight="1" x14ac:dyDescent="0.25">
      <c r="A3" s="64" t="s">
        <v>2</v>
      </c>
      <c r="B3" s="58" t="s">
        <v>3</v>
      </c>
      <c r="C3" s="64" t="s">
        <v>4</v>
      </c>
      <c r="D3" s="65" t="s">
        <v>5</v>
      </c>
      <c r="E3" s="58" t="s">
        <v>6</v>
      </c>
      <c r="F3" s="66" t="s">
        <v>7</v>
      </c>
      <c r="G3" s="67"/>
      <c r="H3" s="67"/>
      <c r="I3" s="67"/>
      <c r="J3" s="67"/>
      <c r="K3" s="67"/>
      <c r="L3" s="67"/>
      <c r="M3" s="67"/>
      <c r="N3" s="67"/>
      <c r="O3" s="67"/>
      <c r="P3" s="68"/>
      <c r="Q3" s="69" t="s">
        <v>8</v>
      </c>
    </row>
    <row r="4" spans="1:17" ht="30" customHeight="1" x14ac:dyDescent="0.25">
      <c r="A4" s="64"/>
      <c r="B4" s="59"/>
      <c r="C4" s="64"/>
      <c r="D4" s="65"/>
      <c r="E4" s="59"/>
      <c r="F4" s="65" t="s">
        <v>9</v>
      </c>
      <c r="G4" s="58" t="s">
        <v>10</v>
      </c>
      <c r="H4" s="58" t="s">
        <v>11</v>
      </c>
      <c r="I4" s="58" t="s">
        <v>12</v>
      </c>
      <c r="J4" s="58" t="s">
        <v>13</v>
      </c>
      <c r="K4" s="61" t="s">
        <v>14</v>
      </c>
      <c r="L4" s="51" t="s">
        <v>15</v>
      </c>
      <c r="M4" s="51" t="s">
        <v>16</v>
      </c>
      <c r="N4" s="51" t="s">
        <v>17</v>
      </c>
      <c r="O4" s="51" t="s">
        <v>18</v>
      </c>
      <c r="P4" s="51" t="s">
        <v>19</v>
      </c>
      <c r="Q4" s="70"/>
    </row>
    <row r="5" spans="1:17" ht="61.5" customHeight="1" x14ac:dyDescent="0.25">
      <c r="A5" s="64"/>
      <c r="B5" s="60"/>
      <c r="C5" s="64"/>
      <c r="D5" s="65"/>
      <c r="E5" s="60"/>
      <c r="F5" s="65"/>
      <c r="G5" s="60"/>
      <c r="H5" s="60"/>
      <c r="I5" s="60"/>
      <c r="J5" s="60"/>
      <c r="K5" s="61"/>
      <c r="L5" s="52"/>
      <c r="M5" s="52"/>
      <c r="N5" s="52"/>
      <c r="O5" s="52"/>
      <c r="P5" s="52"/>
      <c r="Q5" s="71"/>
    </row>
    <row r="6" spans="1:17" ht="26.25" x14ac:dyDescent="0.25">
      <c r="A6" s="53" t="s">
        <v>20</v>
      </c>
      <c r="B6" s="54"/>
      <c r="C6" s="54"/>
      <c r="D6" s="54"/>
      <c r="E6" s="54"/>
      <c r="F6" s="54"/>
      <c r="G6" s="54"/>
      <c r="H6" s="54"/>
      <c r="I6" s="54"/>
      <c r="J6" s="54"/>
      <c r="K6" s="55"/>
      <c r="L6" s="4"/>
      <c r="M6" s="4"/>
      <c r="N6" s="4"/>
      <c r="O6" s="4"/>
      <c r="P6" s="4"/>
      <c r="Q6" s="5"/>
    </row>
    <row r="7" spans="1:17" ht="28.5" x14ac:dyDescent="0.25">
      <c r="A7" s="56">
        <v>1</v>
      </c>
      <c r="B7" s="58" t="s">
        <v>32</v>
      </c>
      <c r="C7" s="6" t="s">
        <v>21</v>
      </c>
      <c r="D7" s="7">
        <v>0</v>
      </c>
      <c r="E7" s="8">
        <v>2000</v>
      </c>
      <c r="F7" s="9"/>
      <c r="G7" s="10"/>
      <c r="H7" s="10"/>
      <c r="I7" s="10">
        <v>0</v>
      </c>
      <c r="J7" s="10"/>
      <c r="K7" s="1"/>
      <c r="L7" s="1">
        <v>0</v>
      </c>
      <c r="M7" s="1">
        <v>0</v>
      </c>
      <c r="N7" s="11"/>
      <c r="O7" s="11"/>
      <c r="P7" s="1">
        <f>SUM(F7:O7)</f>
        <v>0</v>
      </c>
      <c r="Q7" s="12">
        <f t="shared" ref="Q7:Q29" si="0">D7+E7-P7</f>
        <v>2000</v>
      </c>
    </row>
    <row r="8" spans="1:17" ht="42.75" hidden="1" customHeight="1" x14ac:dyDescent="0.25">
      <c r="A8" s="57"/>
      <c r="B8" s="72"/>
      <c r="C8" s="6" t="s">
        <v>22</v>
      </c>
      <c r="D8" s="12">
        <v>0</v>
      </c>
      <c r="E8" s="13">
        <v>0</v>
      </c>
      <c r="F8" s="9"/>
      <c r="G8" s="10"/>
      <c r="H8" s="10"/>
      <c r="I8" s="10"/>
      <c r="J8" s="10"/>
      <c r="K8" s="1"/>
      <c r="L8" s="1"/>
      <c r="M8" s="1"/>
      <c r="N8" s="1"/>
      <c r="O8" s="1"/>
      <c r="P8" s="1">
        <f t="shared" ref="P8:P26" si="1">SUM(F8:O8)</f>
        <v>0</v>
      </c>
      <c r="Q8" s="12">
        <f t="shared" si="0"/>
        <v>0</v>
      </c>
    </row>
    <row r="9" spans="1:17" ht="28.5" hidden="1" customHeight="1" x14ac:dyDescent="0.25">
      <c r="A9" s="57"/>
      <c r="B9" s="72"/>
      <c r="C9" s="6" t="s">
        <v>23</v>
      </c>
      <c r="D9" s="12">
        <v>0</v>
      </c>
      <c r="E9" s="13">
        <v>0</v>
      </c>
      <c r="F9" s="9"/>
      <c r="G9" s="10"/>
      <c r="H9" s="10"/>
      <c r="I9" s="10"/>
      <c r="J9" s="10"/>
      <c r="K9" s="11"/>
      <c r="L9" s="1"/>
      <c r="M9" s="1"/>
      <c r="N9" s="11"/>
      <c r="O9" s="1"/>
      <c r="P9" s="1">
        <f t="shared" si="1"/>
        <v>0</v>
      </c>
      <c r="Q9" s="12">
        <f t="shared" si="0"/>
        <v>0</v>
      </c>
    </row>
    <row r="10" spans="1:17" ht="42.75" x14ac:dyDescent="0.25">
      <c r="A10" s="57"/>
      <c r="B10" s="72"/>
      <c r="C10" s="6" t="s">
        <v>24</v>
      </c>
      <c r="D10" s="9">
        <v>20208.46</v>
      </c>
      <c r="E10" s="13">
        <v>20000</v>
      </c>
      <c r="F10" s="9"/>
      <c r="G10" s="10"/>
      <c r="H10" s="10">
        <v>623.88</v>
      </c>
      <c r="I10" s="10">
        <v>385.25</v>
      </c>
      <c r="J10" s="10"/>
      <c r="K10" s="1">
        <v>1036.82</v>
      </c>
      <c r="L10" s="10">
        <v>706.68</v>
      </c>
      <c r="M10" s="1">
        <v>8000</v>
      </c>
      <c r="N10" s="1">
        <v>1250</v>
      </c>
      <c r="O10" s="1">
        <v>8300</v>
      </c>
      <c r="P10" s="1">
        <f t="shared" si="1"/>
        <v>20302.629999999997</v>
      </c>
      <c r="Q10" s="10">
        <f t="shared" si="0"/>
        <v>19905.830000000002</v>
      </c>
    </row>
    <row r="11" spans="1:17" ht="28.5" hidden="1" customHeight="1" x14ac:dyDescent="0.25">
      <c r="A11" s="57"/>
      <c r="B11" s="72"/>
      <c r="C11" s="6" t="s">
        <v>25</v>
      </c>
      <c r="D11" s="12">
        <v>0</v>
      </c>
      <c r="E11" s="13">
        <v>0</v>
      </c>
      <c r="F11" s="14"/>
      <c r="G11" s="10"/>
      <c r="H11" s="11"/>
      <c r="I11" s="11"/>
      <c r="J11" s="11"/>
      <c r="K11" s="10"/>
      <c r="L11" s="1"/>
      <c r="M11" s="1"/>
      <c r="N11" s="11"/>
      <c r="O11" s="15"/>
      <c r="P11" s="1">
        <f t="shared" si="1"/>
        <v>0</v>
      </c>
      <c r="Q11" s="16">
        <f t="shared" si="0"/>
        <v>0</v>
      </c>
    </row>
    <row r="12" spans="1:17" ht="57" hidden="1" customHeight="1" x14ac:dyDescent="0.25">
      <c r="A12" s="72"/>
      <c r="B12" s="72"/>
      <c r="C12" s="6" t="s">
        <v>26</v>
      </c>
      <c r="D12" s="12">
        <v>0</v>
      </c>
      <c r="E12" s="13">
        <v>0</v>
      </c>
      <c r="F12" s="9"/>
      <c r="G12" s="9"/>
      <c r="H12" s="10"/>
      <c r="I12" s="10"/>
      <c r="J12" s="10"/>
      <c r="K12" s="1"/>
      <c r="L12" s="1"/>
      <c r="M12" s="1"/>
      <c r="N12" s="1"/>
      <c r="O12" s="1"/>
      <c r="P12" s="1">
        <f t="shared" si="1"/>
        <v>0</v>
      </c>
      <c r="Q12" s="12">
        <f t="shared" si="0"/>
        <v>0</v>
      </c>
    </row>
    <row r="13" spans="1:17" ht="46.5" hidden="1" customHeight="1" x14ac:dyDescent="0.25">
      <c r="A13" s="72"/>
      <c r="B13" s="72"/>
      <c r="C13" s="6" t="s">
        <v>27</v>
      </c>
      <c r="D13" s="17">
        <v>0</v>
      </c>
      <c r="E13" s="18">
        <v>0</v>
      </c>
      <c r="F13" s="14"/>
      <c r="G13" s="14"/>
      <c r="H13" s="1"/>
      <c r="I13" s="1"/>
      <c r="J13" s="1"/>
      <c r="K13" s="1"/>
      <c r="L13" s="1"/>
      <c r="M13" s="1"/>
      <c r="N13" s="1"/>
      <c r="O13" s="1"/>
      <c r="P13" s="1">
        <f t="shared" si="1"/>
        <v>0</v>
      </c>
      <c r="Q13" s="17">
        <f t="shared" si="0"/>
        <v>0</v>
      </c>
    </row>
    <row r="14" spans="1:17" x14ac:dyDescent="0.25">
      <c r="A14" s="72"/>
      <c r="B14" s="72"/>
      <c r="C14" s="6" t="s">
        <v>28</v>
      </c>
      <c r="D14" s="17">
        <v>578.6</v>
      </c>
      <c r="E14" s="18">
        <v>0</v>
      </c>
      <c r="F14" s="14">
        <v>552</v>
      </c>
      <c r="G14" s="14"/>
      <c r="H14" s="1"/>
      <c r="I14" s="1"/>
      <c r="J14" s="1"/>
      <c r="K14" s="1"/>
      <c r="L14" s="1"/>
      <c r="M14" s="1"/>
      <c r="N14" s="1"/>
      <c r="O14" s="1"/>
      <c r="P14" s="1">
        <f t="shared" si="1"/>
        <v>552</v>
      </c>
      <c r="Q14" s="17">
        <f t="shared" si="0"/>
        <v>26.600000000000023</v>
      </c>
    </row>
    <row r="15" spans="1:17" ht="42.75" hidden="1" customHeight="1" x14ac:dyDescent="0.25">
      <c r="A15" s="72"/>
      <c r="B15" s="72"/>
      <c r="C15" s="6" t="s">
        <v>29</v>
      </c>
      <c r="D15" s="17">
        <v>0</v>
      </c>
      <c r="E15" s="18">
        <v>0</v>
      </c>
      <c r="F15" s="14"/>
      <c r="G15" s="14"/>
      <c r="H15" s="1"/>
      <c r="I15" s="1"/>
      <c r="J15" s="1"/>
      <c r="K15" s="1"/>
      <c r="L15" s="1"/>
      <c r="M15" s="1"/>
      <c r="N15" s="1"/>
      <c r="O15" s="1"/>
      <c r="P15" s="1">
        <f t="shared" si="1"/>
        <v>0</v>
      </c>
      <c r="Q15" s="17">
        <f t="shared" si="0"/>
        <v>0</v>
      </c>
    </row>
    <row r="16" spans="1:17" ht="28.5" hidden="1" customHeight="1" x14ac:dyDescent="0.25">
      <c r="A16" s="72"/>
      <c r="B16" s="72"/>
      <c r="C16" s="6" t="s">
        <v>30</v>
      </c>
      <c r="D16" s="17">
        <v>0</v>
      </c>
      <c r="E16" s="18">
        <v>0</v>
      </c>
      <c r="F16" s="14"/>
      <c r="G16" s="14"/>
      <c r="H16" s="1"/>
      <c r="I16" s="1"/>
      <c r="J16" s="1"/>
      <c r="K16" s="1"/>
      <c r="L16" s="1"/>
      <c r="M16" s="1"/>
      <c r="N16" s="1"/>
      <c r="O16" s="1"/>
      <c r="P16" s="1">
        <f t="shared" si="1"/>
        <v>0</v>
      </c>
      <c r="Q16" s="17">
        <f t="shared" si="0"/>
        <v>0</v>
      </c>
    </row>
    <row r="17" spans="1:167" ht="42.75" hidden="1" customHeight="1" x14ac:dyDescent="0.25">
      <c r="A17" s="72"/>
      <c r="B17" s="72"/>
      <c r="C17" s="6" t="s">
        <v>31</v>
      </c>
      <c r="D17" s="17">
        <v>0</v>
      </c>
      <c r="E17" s="18">
        <v>0</v>
      </c>
      <c r="F17" s="14"/>
      <c r="G17" s="14"/>
      <c r="H17" s="1"/>
      <c r="I17" s="1"/>
      <c r="J17" s="1"/>
      <c r="K17" s="1"/>
      <c r="L17" s="1"/>
      <c r="M17" s="1"/>
      <c r="N17" s="1"/>
      <c r="O17" s="1"/>
      <c r="P17" s="1">
        <f t="shared" si="1"/>
        <v>0</v>
      </c>
      <c r="Q17" s="17">
        <f t="shared" si="0"/>
        <v>0</v>
      </c>
    </row>
    <row r="18" spans="1:167" ht="42.75" x14ac:dyDescent="0.25">
      <c r="A18" s="72"/>
      <c r="B18" s="72"/>
      <c r="C18" s="6" t="s">
        <v>33</v>
      </c>
      <c r="D18" s="17">
        <v>0</v>
      </c>
      <c r="E18" s="18">
        <v>4000</v>
      </c>
      <c r="F18" s="14"/>
      <c r="G18" s="14"/>
      <c r="H18" s="1"/>
      <c r="I18" s="1"/>
      <c r="J18" s="1"/>
      <c r="K18" s="1"/>
      <c r="L18" s="1"/>
      <c r="M18" s="1"/>
      <c r="N18" s="1"/>
      <c r="O18" s="1"/>
      <c r="P18" s="1">
        <f t="shared" si="1"/>
        <v>0</v>
      </c>
      <c r="Q18" s="17">
        <f t="shared" si="0"/>
        <v>4000</v>
      </c>
    </row>
    <row r="19" spans="1:167" x14ac:dyDescent="0.25">
      <c r="A19" s="72"/>
      <c r="B19" s="72"/>
      <c r="C19" s="6" t="s">
        <v>34</v>
      </c>
      <c r="D19" s="17">
        <v>0</v>
      </c>
      <c r="E19" s="18">
        <v>1440</v>
      </c>
      <c r="F19" s="14"/>
      <c r="G19" s="14"/>
      <c r="H19" s="1"/>
      <c r="I19" s="1"/>
      <c r="J19" s="1"/>
      <c r="K19" s="1"/>
      <c r="L19" s="1"/>
      <c r="M19" s="1"/>
      <c r="N19" s="1"/>
      <c r="O19" s="1"/>
      <c r="P19" s="1">
        <f t="shared" si="1"/>
        <v>0</v>
      </c>
      <c r="Q19" s="17">
        <f t="shared" si="0"/>
        <v>1440</v>
      </c>
    </row>
    <row r="20" spans="1:167" ht="42.75" x14ac:dyDescent="0.25">
      <c r="A20" s="72"/>
      <c r="B20" s="72"/>
      <c r="C20" s="6" t="s">
        <v>35</v>
      </c>
      <c r="D20" s="17">
        <v>0</v>
      </c>
      <c r="E20" s="18">
        <v>27000</v>
      </c>
      <c r="F20" s="14"/>
      <c r="G20" s="14">
        <v>3081.27</v>
      </c>
      <c r="H20" s="1"/>
      <c r="I20" s="1"/>
      <c r="J20" s="1"/>
      <c r="K20" s="1"/>
      <c r="L20" s="1"/>
      <c r="M20" s="1"/>
      <c r="N20" s="1"/>
      <c r="O20" s="1">
        <v>0</v>
      </c>
      <c r="P20" s="1">
        <f t="shared" si="1"/>
        <v>3081.27</v>
      </c>
      <c r="Q20" s="17">
        <f t="shared" si="0"/>
        <v>23918.73</v>
      </c>
    </row>
    <row r="21" spans="1:167" x14ac:dyDescent="0.25">
      <c r="A21" s="72"/>
      <c r="B21" s="72"/>
      <c r="C21" s="6" t="s">
        <v>36</v>
      </c>
      <c r="D21" s="17">
        <v>0</v>
      </c>
      <c r="E21" s="18">
        <v>100</v>
      </c>
      <c r="F21" s="14"/>
      <c r="G21" s="14"/>
      <c r="H21" s="1"/>
      <c r="I21" s="1"/>
      <c r="J21" s="1"/>
      <c r="K21" s="1"/>
      <c r="L21" s="1"/>
      <c r="M21" s="1"/>
      <c r="N21" s="1"/>
      <c r="O21" s="1"/>
      <c r="P21" s="1">
        <f t="shared" si="1"/>
        <v>0</v>
      </c>
      <c r="Q21" s="17">
        <f t="shared" si="0"/>
        <v>100</v>
      </c>
    </row>
    <row r="22" spans="1:167" ht="57" x14ac:dyDescent="0.25">
      <c r="A22" s="72"/>
      <c r="B22" s="72"/>
      <c r="C22" s="6" t="s">
        <v>37</v>
      </c>
      <c r="D22" s="17">
        <v>97368.2</v>
      </c>
      <c r="E22" s="18">
        <v>0</v>
      </c>
      <c r="F22" s="14"/>
      <c r="G22" s="14"/>
      <c r="H22" s="1"/>
      <c r="I22" s="1"/>
      <c r="J22" s="1">
        <v>1018.06</v>
      </c>
      <c r="K22" s="1"/>
      <c r="L22" s="1"/>
      <c r="M22" s="1"/>
      <c r="N22" s="1"/>
      <c r="O22" s="1">
        <v>15905</v>
      </c>
      <c r="P22" s="1">
        <f t="shared" si="1"/>
        <v>16923.060000000001</v>
      </c>
      <c r="Q22" s="17">
        <f t="shared" si="0"/>
        <v>80445.14</v>
      </c>
    </row>
    <row r="23" spans="1:167" x14ac:dyDescent="0.25">
      <c r="A23" s="72"/>
      <c r="B23" s="72"/>
      <c r="C23" s="6" t="s">
        <v>38</v>
      </c>
      <c r="D23" s="17">
        <v>0</v>
      </c>
      <c r="E23" s="18">
        <v>1000</v>
      </c>
      <c r="F23" s="14"/>
      <c r="G23" s="14"/>
      <c r="H23" s="1"/>
      <c r="I23" s="1"/>
      <c r="J23" s="1"/>
      <c r="K23" s="1"/>
      <c r="L23" s="1"/>
      <c r="M23" s="1"/>
      <c r="N23" s="1"/>
      <c r="O23" s="1"/>
      <c r="P23" s="1">
        <f t="shared" si="1"/>
        <v>0</v>
      </c>
      <c r="Q23" s="17">
        <f t="shared" si="0"/>
        <v>1000</v>
      </c>
    </row>
    <row r="24" spans="1:167" ht="28.5" x14ac:dyDescent="0.25">
      <c r="A24" s="72"/>
      <c r="B24" s="72"/>
      <c r="C24" s="6" t="s">
        <v>39</v>
      </c>
      <c r="D24" s="17">
        <v>28178.3</v>
      </c>
      <c r="E24" s="18">
        <v>0</v>
      </c>
      <c r="F24" s="14">
        <v>13120</v>
      </c>
      <c r="G24" s="14"/>
      <c r="H24" s="1"/>
      <c r="I24" s="1"/>
      <c r="J24" s="1">
        <v>15058.3</v>
      </c>
      <c r="K24" s="1"/>
      <c r="L24" s="1"/>
      <c r="M24" s="1"/>
      <c r="N24" s="1"/>
      <c r="O24" s="1">
        <v>0</v>
      </c>
      <c r="P24" s="1">
        <f t="shared" si="1"/>
        <v>28178.3</v>
      </c>
      <c r="Q24" s="17">
        <f t="shared" si="0"/>
        <v>0</v>
      </c>
    </row>
    <row r="25" spans="1:167" s="24" customFormat="1" x14ac:dyDescent="0.25">
      <c r="A25" s="72"/>
      <c r="B25" s="72"/>
      <c r="C25" s="19" t="s">
        <v>40</v>
      </c>
      <c r="D25" s="20">
        <v>12483.48</v>
      </c>
      <c r="E25" s="21">
        <v>-1</v>
      </c>
      <c r="F25" s="22"/>
      <c r="G25" s="22"/>
      <c r="H25" s="23"/>
      <c r="I25" s="23"/>
      <c r="J25" s="23"/>
      <c r="K25" s="23"/>
      <c r="L25" s="23"/>
      <c r="M25" s="23"/>
      <c r="N25" s="23"/>
      <c r="O25" s="23"/>
      <c r="P25" s="1">
        <f t="shared" ref="P25" si="2">SUM(F25:O25)</f>
        <v>0</v>
      </c>
      <c r="Q25" s="20">
        <f t="shared" ref="Q25" si="3">D25+E25-P25</f>
        <v>12482.48</v>
      </c>
    </row>
    <row r="26" spans="1:167" s="24" customFormat="1" ht="28.5" x14ac:dyDescent="0.25">
      <c r="A26" s="73"/>
      <c r="B26" s="73"/>
      <c r="C26" s="6" t="s">
        <v>47</v>
      </c>
      <c r="D26" s="20">
        <v>0</v>
      </c>
      <c r="E26" s="21">
        <v>41510</v>
      </c>
      <c r="F26" s="22"/>
      <c r="G26" s="22"/>
      <c r="H26" s="23"/>
      <c r="I26" s="23"/>
      <c r="J26" s="23"/>
      <c r="K26" s="23"/>
      <c r="L26" s="23"/>
      <c r="M26" s="23"/>
      <c r="N26" s="23"/>
      <c r="O26" s="23">
        <v>41510</v>
      </c>
      <c r="P26" s="1">
        <f t="shared" si="1"/>
        <v>41510</v>
      </c>
      <c r="Q26" s="20">
        <f t="shared" si="0"/>
        <v>0</v>
      </c>
    </row>
    <row r="27" spans="1:167" ht="18" customHeight="1" x14ac:dyDescent="0.25">
      <c r="A27" s="25" t="s">
        <v>41</v>
      </c>
      <c r="B27" s="26"/>
      <c r="C27" s="5"/>
      <c r="D27" s="27">
        <f>SUM(D7:D26)</f>
        <v>158817.04</v>
      </c>
      <c r="E27" s="28">
        <f>SUM(E7:E26)</f>
        <v>97049</v>
      </c>
      <c r="F27" s="29">
        <f t="shared" ref="F27:L27" si="4">SUM(F7:F24)</f>
        <v>13672</v>
      </c>
      <c r="G27" s="29">
        <f t="shared" si="4"/>
        <v>3081.27</v>
      </c>
      <c r="H27" s="29">
        <f t="shared" si="4"/>
        <v>623.88</v>
      </c>
      <c r="I27" s="29">
        <f t="shared" si="4"/>
        <v>385.25</v>
      </c>
      <c r="J27" s="29">
        <f t="shared" si="4"/>
        <v>16076.359999999999</v>
      </c>
      <c r="K27" s="29">
        <f t="shared" si="4"/>
        <v>1036.82</v>
      </c>
      <c r="L27" s="29">
        <f t="shared" si="4"/>
        <v>706.68</v>
      </c>
      <c r="M27" s="29">
        <f>SUM(M6:M24)</f>
        <v>8000</v>
      </c>
      <c r="N27" s="29">
        <f>SUM(N9:N24)</f>
        <v>1250</v>
      </c>
      <c r="O27" s="29">
        <f>SUM(O6:O26)</f>
        <v>65715</v>
      </c>
      <c r="P27" s="1">
        <f>SUM(P7:P24)</f>
        <v>69037.259999999995</v>
      </c>
      <c r="Q27" s="17">
        <f t="shared" si="0"/>
        <v>186828.78000000003</v>
      </c>
      <c r="R27" s="30"/>
    </row>
    <row r="28" spans="1:167" ht="105" customHeight="1" x14ac:dyDescent="0.3">
      <c r="A28" s="31">
        <v>4</v>
      </c>
      <c r="B28" s="32" t="s">
        <v>42</v>
      </c>
      <c r="C28" s="33" t="s">
        <v>43</v>
      </c>
      <c r="D28" s="34">
        <v>-13136</v>
      </c>
      <c r="E28" s="35">
        <v>0</v>
      </c>
      <c r="F28" s="35"/>
      <c r="G28" s="36"/>
      <c r="H28" s="37"/>
      <c r="I28" s="37"/>
      <c r="J28" s="37"/>
      <c r="K28" s="38"/>
      <c r="L28" s="38"/>
      <c r="M28" s="38"/>
      <c r="N28" s="38"/>
      <c r="O28" s="39"/>
      <c r="P28" s="1">
        <f>SUM(E28:O28)</f>
        <v>0</v>
      </c>
      <c r="Q28" s="12">
        <f t="shared" si="0"/>
        <v>-13136</v>
      </c>
    </row>
    <row r="29" spans="1:167" ht="105" customHeight="1" x14ac:dyDescent="0.3">
      <c r="A29" s="31">
        <v>5</v>
      </c>
      <c r="B29" s="32" t="s">
        <v>44</v>
      </c>
      <c r="C29" s="33" t="s">
        <v>45</v>
      </c>
      <c r="D29" s="34">
        <v>-0.3</v>
      </c>
      <c r="E29" s="35">
        <v>0</v>
      </c>
      <c r="F29" s="35"/>
      <c r="G29" s="36"/>
      <c r="H29" s="37"/>
      <c r="I29" s="37"/>
      <c r="J29" s="37"/>
      <c r="K29" s="38"/>
      <c r="L29" s="38"/>
      <c r="M29" s="38"/>
      <c r="N29" s="38"/>
      <c r="O29" s="39"/>
      <c r="P29" s="1">
        <f>SUM(E29:O29)</f>
        <v>0</v>
      </c>
      <c r="Q29" s="12">
        <f t="shared" si="0"/>
        <v>-0.3</v>
      </c>
    </row>
    <row r="30" spans="1:167" ht="18.75" customHeight="1" x14ac:dyDescent="0.25">
      <c r="A30" s="40" t="s">
        <v>41</v>
      </c>
      <c r="B30" s="31"/>
      <c r="C30" s="33"/>
      <c r="D30" s="41">
        <f>D28+D29</f>
        <v>-13136.3</v>
      </c>
      <c r="E30" s="42">
        <v>0</v>
      </c>
      <c r="F30" s="36">
        <f>F28+F29</f>
        <v>0</v>
      </c>
      <c r="G30" s="36"/>
      <c r="H30" s="36"/>
      <c r="I30" s="36"/>
      <c r="J30" s="36"/>
      <c r="K30" s="38"/>
      <c r="L30" s="38"/>
      <c r="M30" s="38"/>
      <c r="N30" s="38"/>
      <c r="O30" s="39">
        <f>O29</f>
        <v>0</v>
      </c>
      <c r="P30" s="43">
        <f>P29</f>
        <v>0</v>
      </c>
      <c r="Q30" s="27">
        <f>-13136</f>
        <v>-13136</v>
      </c>
    </row>
    <row r="31" spans="1:167" s="44" customFormat="1" ht="18.75" x14ac:dyDescent="0.3">
      <c r="A31" s="47" t="s">
        <v>46</v>
      </c>
      <c r="B31" s="47"/>
      <c r="C31" s="47"/>
      <c r="D31" s="48">
        <f>D27+D30</f>
        <v>145680.74000000002</v>
      </c>
      <c r="E31" s="49">
        <f>E30+E27</f>
        <v>97049</v>
      </c>
      <c r="F31" s="50">
        <f>F27+F30</f>
        <v>13672</v>
      </c>
      <c r="G31" s="50">
        <f>G27+G30</f>
        <v>3081.27</v>
      </c>
      <c r="H31" s="50">
        <f>H27+H30</f>
        <v>623.88</v>
      </c>
      <c r="I31" s="50">
        <f>I30+I27</f>
        <v>385.25</v>
      </c>
      <c r="J31" s="50">
        <f t="shared" ref="J31:P31" si="5">J27+J30</f>
        <v>16076.359999999999</v>
      </c>
      <c r="K31" s="50">
        <f t="shared" si="5"/>
        <v>1036.82</v>
      </c>
      <c r="L31" s="50">
        <f t="shared" si="5"/>
        <v>706.68</v>
      </c>
      <c r="M31" s="50">
        <f t="shared" si="5"/>
        <v>8000</v>
      </c>
      <c r="N31" s="50">
        <f t="shared" si="5"/>
        <v>1250</v>
      </c>
      <c r="O31" s="50">
        <f t="shared" si="5"/>
        <v>65715</v>
      </c>
      <c r="P31" s="49">
        <f t="shared" si="5"/>
        <v>69037.259999999995</v>
      </c>
      <c r="Q31" s="48">
        <f>D31+E31-P31</f>
        <v>173692.48000000004</v>
      </c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</row>
    <row r="33" spans="18:18" x14ac:dyDescent="0.25">
      <c r="R33" s="30"/>
    </row>
  </sheetData>
  <mergeCells count="23">
    <mergeCell ref="A1:Q1"/>
    <mergeCell ref="A2:Q2"/>
    <mergeCell ref="A3:A5"/>
    <mergeCell ref="B3:B5"/>
    <mergeCell ref="C3:C5"/>
    <mergeCell ref="D3:D5"/>
    <mergeCell ref="E3:E5"/>
    <mergeCell ref="F3:P3"/>
    <mergeCell ref="Q3:Q5"/>
    <mergeCell ref="F4:F5"/>
    <mergeCell ref="P4:P5"/>
    <mergeCell ref="A6:K6"/>
    <mergeCell ref="L4:L5"/>
    <mergeCell ref="M4:M5"/>
    <mergeCell ref="N4:N5"/>
    <mergeCell ref="O4:O5"/>
    <mergeCell ref="G4:G5"/>
    <mergeCell ref="H4:H5"/>
    <mergeCell ref="I4:I5"/>
    <mergeCell ref="J4:J5"/>
    <mergeCell ref="K4:K5"/>
    <mergeCell ref="B7:B26"/>
    <mergeCell ref="A7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2015-02-11T05:27:59Z</dcterms:modified>
</cp:coreProperties>
</file>