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35" i="1" l="1"/>
  <c r="F35" i="1"/>
  <c r="E35" i="1"/>
  <c r="E36" i="1" s="1"/>
  <c r="Y34" i="1"/>
  <c r="Y35" i="1" s="1"/>
  <c r="X33" i="1"/>
  <c r="X35" i="1" s="1"/>
  <c r="W32" i="1"/>
  <c r="V32" i="1"/>
  <c r="U32" i="1"/>
  <c r="T32" i="1"/>
  <c r="S32" i="1"/>
  <c r="S36" i="1" s="1"/>
  <c r="R32" i="1"/>
  <c r="R36" i="1" s="1"/>
  <c r="Q32" i="1"/>
  <c r="Q36" i="1" s="1"/>
  <c r="P32" i="1"/>
  <c r="P36" i="1" s="1"/>
  <c r="O32" i="1"/>
  <c r="O36" i="1" s="1"/>
  <c r="N32" i="1"/>
  <c r="N36" i="1" s="1"/>
  <c r="M32" i="1"/>
  <c r="M36" i="1" s="1"/>
  <c r="L32" i="1"/>
  <c r="L36" i="1" s="1"/>
  <c r="K32" i="1"/>
  <c r="K36" i="1" s="1"/>
  <c r="J32" i="1"/>
  <c r="I32" i="1"/>
  <c r="I36" i="1" s="1"/>
  <c r="H32" i="1"/>
  <c r="H36" i="1" s="1"/>
  <c r="G32" i="1"/>
  <c r="G36" i="1" s="1"/>
  <c r="F32" i="1"/>
  <c r="F36" i="1" s="1"/>
  <c r="E32" i="1"/>
  <c r="D32" i="1"/>
  <c r="D36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X11" i="1"/>
  <c r="Y11" i="1" s="1"/>
  <c r="X10" i="1"/>
  <c r="Y10" i="1" s="1"/>
  <c r="X9" i="1"/>
  <c r="Y9" i="1" s="1"/>
  <c r="X8" i="1"/>
  <c r="Y8" i="1" s="1"/>
  <c r="X7" i="1"/>
  <c r="X32" i="1" s="1"/>
  <c r="X36" i="1" s="1"/>
  <c r="Y36" i="1" l="1"/>
  <c r="Y7" i="1"/>
  <c r="Y32" i="1"/>
  <c r="Y33" i="1"/>
</calcChain>
</file>

<file path=xl/sharedStrings.xml><?xml version="1.0" encoding="utf-8"?>
<sst xmlns="http://schemas.openxmlformats.org/spreadsheetml/2006/main" count="62" uniqueCount="61">
  <si>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</si>
  <si>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 квартал 2014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</si>
  <si>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</si>
  <si>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</si>
  <si>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</si>
  <si>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</si>
  <si>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</si>
  <si>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</si>
  <si>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</si>
  <si>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</si>
  <si>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</si>
  <si>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</si>
  <si>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Вывоз мусора</t>
  </si>
  <si>
    <t>Водоснабжение</t>
  </si>
  <si>
    <t>Оплата отопления</t>
  </si>
  <si>
    <t>Электро-энергия</t>
  </si>
  <si>
    <t>Банковское обслужи-вание</t>
  </si>
  <si>
    <t>Бухгалтер-ское обслуживание</t>
  </si>
  <si>
    <t>Интернет</t>
  </si>
  <si>
    <t>Почта</t>
  </si>
  <si>
    <t>Налоги</t>
  </si>
  <si>
    <t>ЗП</t>
  </si>
  <si>
    <t>Оплата стоматологических услуг</t>
  </si>
  <si>
    <t>Оплата за ремонт двери</t>
  </si>
  <si>
    <t>Оплата театральной площадки</t>
  </si>
  <si>
    <t>Оплата производства программы и записи на диск</t>
  </si>
  <si>
    <t>Оплата за тренинг</t>
  </si>
  <si>
    <t>Итого</t>
  </si>
  <si>
    <t>Июнь</t>
  </si>
  <si>
    <t>Центр помощи детям "Звездный дождь"</t>
  </si>
  <si>
    <t>Чинькова Юлия Викторовна</t>
  </si>
  <si>
    <t>Копейский кирпичный завод</t>
  </si>
  <si>
    <t>Жолдыбин Александр Алексеевич</t>
  </si>
  <si>
    <t>ООО ПКП "Ажурсталь"</t>
  </si>
  <si>
    <t>ООО "ТехПромСтрой"</t>
  </si>
  <si>
    <t>Аптека "Классика"</t>
  </si>
  <si>
    <t>пожертвование центр (через ящик)</t>
  </si>
  <si>
    <t>ООО Частная охранная организация "Альфа-Грифон"</t>
  </si>
  <si>
    <t>КИТ Финанс Инвестиционный банк (ОАО)</t>
  </si>
  <si>
    <t>Почемучка</t>
  </si>
  <si>
    <t>Русман Александр Александрович</t>
  </si>
  <si>
    <t>Пашнина Инна Александровна</t>
  </si>
  <si>
    <t>ИП Черкасова Софья Семеновна</t>
  </si>
  <si>
    <t>ЧРБФ "Родная"</t>
  </si>
  <si>
    <t>Пожертвование через интернет</t>
  </si>
  <si>
    <t>ООО "Южуралсервис"</t>
  </si>
  <si>
    <t>Мустакимова Алина Альбертовна</t>
  </si>
  <si>
    <t>Филиал мостотряд 16</t>
  </si>
  <si>
    <t>ООО "Шедевр"</t>
  </si>
  <si>
    <t>ООО "Гилмон"</t>
  </si>
  <si>
    <t>ИП Банников Владимир Иванович</t>
  </si>
  <si>
    <t>Футбольный клуб "Триумф"</t>
  </si>
  <si>
    <t>Еременко Дмитрий Олегович</t>
  </si>
  <si>
    <t>Украинцев Олег Андреевич</t>
  </si>
  <si>
    <t>Левченко Татьяна Львовна</t>
  </si>
  <si>
    <t>Итого:</t>
  </si>
  <si>
    <t>Солнечная улыбка</t>
  </si>
  <si>
    <t>Наличные, ящик для сбора пожертвований</t>
  </si>
  <si>
    <t>Реализация проекта "Гончарная мастерская для детей инвалидов" пр. 217 от 05.05.2014</t>
  </si>
  <si>
    <t>Комитет финансов города Челябинска, Управление соц развития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</si>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</sst>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right" wrapText="1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wrapText="1"/>
    </xf>
    <xf numFmtId="0" fontId="7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 vertical="center"/>
    </xf>
    <xf numFmtId="0" fontId="9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4" fontId="9" fillId="3" borderId="1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wrapText="1"/>
    </xf>
    <xf numFmtId="4" fontId="9" fillId="3" borderId="9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/>
    </xf>
    <xf numFmtId="4" fontId="11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12" fillId="4" borderId="1" xfId="0" applyFont="1" applyFill="1" applyBorder="1"/>
    <xf numFmtId="4" fontId="10" fillId="4" borderId="1" xfId="0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workbookViewId="0">
      <selection activeCell="D11" sqref="D11"/>
    </sheetView>
  </sheetViews>
  <sheetFormatPr defaultRowHeight="15" x14ac:dyDescent="0.25"/>
  <cols>
    <col min="1" max="1" width="3.140625" customWidth="1"/>
    <col min="2" max="2" width="17.42578125" customWidth="1"/>
    <col min="3" max="3" width="18.42578125" customWidth="1"/>
    <col min="4" max="4" width="16" customWidth="1"/>
    <col min="5" max="5" width="20.7109375" style="79" customWidth="1"/>
    <col min="6" max="6" width="13.7109375" style="79" customWidth="1"/>
    <col min="7" max="7" width="14.28515625" style="80" customWidth="1"/>
    <col min="8" max="8" width="11" customWidth="1"/>
    <col min="9" max="11" width="13.42578125" customWidth="1"/>
    <col min="12" max="12" width="11.140625" customWidth="1"/>
    <col min="13" max="13" width="12.28515625" customWidth="1"/>
    <col min="14" max="14" width="13.140625" customWidth="1"/>
    <col min="15" max="15" width="12.85546875" customWidth="1"/>
    <col min="16" max="16" width="13" customWidth="1"/>
    <col min="17" max="17" width="14" customWidth="1"/>
    <col min="18" max="23" width="14.28515625" customWidth="1"/>
    <col min="24" max="24" width="16.42578125" customWidth="1"/>
    <col min="25" max="25" width="15" customWidth="1"/>
  </cols>
  <sheetData>
    <row r="1" spans="1:25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2</v>
      </c>
      <c r="B3" s="4" t="s">
        <v>3</v>
      </c>
      <c r="C3" s="3" t="s">
        <v>4</v>
      </c>
      <c r="D3" s="5" t="s">
        <v>5</v>
      </c>
      <c r="E3" s="4" t="s">
        <v>6</v>
      </c>
      <c r="F3" s="6" t="s">
        <v>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9" t="s">
        <v>8</v>
      </c>
    </row>
    <row r="4" spans="1:25" x14ac:dyDescent="0.25">
      <c r="A4" s="3"/>
      <c r="B4" s="10"/>
      <c r="C4" s="3"/>
      <c r="D4" s="5"/>
      <c r="E4" s="10"/>
      <c r="F4" s="5" t="s">
        <v>9</v>
      </c>
      <c r="G4" s="4" t="s">
        <v>10</v>
      </c>
      <c r="H4" s="5" t="s">
        <v>11</v>
      </c>
      <c r="I4" s="4" t="s">
        <v>12</v>
      </c>
      <c r="J4" s="4" t="s">
        <v>13</v>
      </c>
      <c r="K4" s="4" t="s">
        <v>14</v>
      </c>
      <c r="L4" s="11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2" t="s">
        <v>23</v>
      </c>
      <c r="U4" s="12" t="s">
        <v>24</v>
      </c>
      <c r="V4" s="12" t="s">
        <v>25</v>
      </c>
      <c r="W4" s="12" t="s">
        <v>26</v>
      </c>
      <c r="X4" s="12" t="s">
        <v>27</v>
      </c>
      <c r="Y4" s="13"/>
    </row>
    <row r="5" spans="1:25" x14ac:dyDescent="0.25">
      <c r="A5" s="3"/>
      <c r="B5" s="14"/>
      <c r="C5" s="3"/>
      <c r="D5" s="5"/>
      <c r="E5" s="14"/>
      <c r="F5" s="5"/>
      <c r="G5" s="14"/>
      <c r="H5" s="5"/>
      <c r="I5" s="14"/>
      <c r="J5" s="14"/>
      <c r="K5" s="14"/>
      <c r="L5" s="1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</row>
    <row r="6" spans="1:25" ht="26.2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</row>
    <row r="7" spans="1:25" ht="28.5" x14ac:dyDescent="0.25">
      <c r="A7" s="22">
        <v>1</v>
      </c>
      <c r="B7" s="4" t="s">
        <v>29</v>
      </c>
      <c r="C7" s="23" t="s">
        <v>30</v>
      </c>
      <c r="D7" s="24"/>
      <c r="E7" s="25">
        <v>2000</v>
      </c>
      <c r="F7" s="26"/>
      <c r="G7" s="27"/>
      <c r="H7" s="27">
        <v>1294</v>
      </c>
      <c r="I7" s="27"/>
      <c r="J7" s="27">
        <v>537.83000000000004</v>
      </c>
      <c r="K7" s="27"/>
      <c r="L7" s="28">
        <v>168.17</v>
      </c>
      <c r="M7" s="28"/>
      <c r="N7" s="28"/>
      <c r="O7" s="29"/>
      <c r="P7" s="29"/>
      <c r="Q7" s="29"/>
      <c r="R7" s="29"/>
      <c r="S7" s="29"/>
      <c r="T7" s="29"/>
      <c r="U7" s="29"/>
      <c r="V7" s="29"/>
      <c r="W7" s="29"/>
      <c r="X7" s="28">
        <f>F7+G7+H7+I7+K7+L7+M7+N7+O7+P7+Q7+R7+S7+T7+U7+V7+W7+J7</f>
        <v>2000</v>
      </c>
      <c r="Y7" s="30">
        <f t="shared" ref="Y7:Y33" si="0">D7+E7-X7</f>
        <v>0</v>
      </c>
    </row>
    <row r="8" spans="1:25" ht="42.75" x14ac:dyDescent="0.25">
      <c r="A8" s="31"/>
      <c r="B8" s="10"/>
      <c r="C8" s="23" t="s">
        <v>31</v>
      </c>
      <c r="D8" s="30"/>
      <c r="E8" s="32">
        <v>30000</v>
      </c>
      <c r="F8" s="26"/>
      <c r="G8" s="27"/>
      <c r="H8" s="27"/>
      <c r="I8" s="27"/>
      <c r="J8" s="27"/>
      <c r="K8" s="27">
        <v>12079.45</v>
      </c>
      <c r="L8" s="28"/>
      <c r="M8" s="28"/>
      <c r="N8" s="28">
        <v>10000</v>
      </c>
      <c r="O8" s="28"/>
      <c r="P8" s="29"/>
      <c r="Q8" s="28">
        <v>7920.55</v>
      </c>
      <c r="R8" s="28"/>
      <c r="S8" s="28"/>
      <c r="T8" s="28"/>
      <c r="U8" s="28"/>
      <c r="V8" s="28"/>
      <c r="W8" s="28"/>
      <c r="X8" s="28">
        <f t="shared" ref="X8:X25" si="1">F8+G8+H8+I8+K8+L8+M8+N8+O8+P8+Q8+R8+S8+T8+U8+V8+W8+J8</f>
        <v>30000</v>
      </c>
      <c r="Y8" s="30">
        <f t="shared" si="0"/>
        <v>0</v>
      </c>
    </row>
    <row r="9" spans="1:25" ht="42.75" x14ac:dyDescent="0.25">
      <c r="A9" s="31"/>
      <c r="B9" s="10"/>
      <c r="C9" s="23" t="s">
        <v>32</v>
      </c>
      <c r="D9" s="33"/>
      <c r="E9" s="32">
        <v>1000</v>
      </c>
      <c r="F9" s="26"/>
      <c r="G9" s="27"/>
      <c r="H9" s="27"/>
      <c r="I9" s="27"/>
      <c r="J9" s="27"/>
      <c r="K9" s="27"/>
      <c r="L9" s="28"/>
      <c r="M9" s="28"/>
      <c r="N9" s="28"/>
      <c r="O9" s="28">
        <v>1000</v>
      </c>
      <c r="P9" s="29"/>
      <c r="Q9" s="29"/>
      <c r="R9" s="29"/>
      <c r="S9" s="29"/>
      <c r="T9" s="29"/>
      <c r="U9" s="29"/>
      <c r="V9" s="29"/>
      <c r="W9" s="29"/>
      <c r="X9" s="28">
        <f t="shared" si="1"/>
        <v>1000</v>
      </c>
      <c r="Y9" s="30">
        <f t="shared" si="0"/>
        <v>0</v>
      </c>
    </row>
    <row r="10" spans="1:25" ht="28.5" x14ac:dyDescent="0.25">
      <c r="A10" s="31"/>
      <c r="B10" s="10"/>
      <c r="C10" s="23" t="s">
        <v>33</v>
      </c>
      <c r="D10" s="30"/>
      <c r="E10" s="32">
        <v>0</v>
      </c>
      <c r="F10" s="26"/>
      <c r="G10" s="27"/>
      <c r="H10" s="27"/>
      <c r="I10" s="27"/>
      <c r="J10" s="27"/>
      <c r="K10" s="27"/>
      <c r="L10" s="29"/>
      <c r="M10" s="28"/>
      <c r="N10" s="28"/>
      <c r="O10" s="29"/>
      <c r="P10" s="29"/>
      <c r="Q10" s="28"/>
      <c r="R10" s="28"/>
      <c r="S10" s="28"/>
      <c r="T10" s="28"/>
      <c r="U10" s="28"/>
      <c r="V10" s="28"/>
      <c r="W10" s="28"/>
      <c r="X10" s="28">
        <f t="shared" si="1"/>
        <v>0</v>
      </c>
      <c r="Y10" s="30">
        <f t="shared" si="0"/>
        <v>0</v>
      </c>
    </row>
    <row r="11" spans="1:25" ht="42.75" x14ac:dyDescent="0.25">
      <c r="A11" s="31"/>
      <c r="B11" s="10"/>
      <c r="C11" s="34" t="s">
        <v>34</v>
      </c>
      <c r="D11" s="35">
        <v>2659.82</v>
      </c>
      <c r="E11" s="36">
        <v>20000</v>
      </c>
      <c r="F11" s="35"/>
      <c r="G11" s="37"/>
      <c r="H11" s="38"/>
      <c r="I11" s="37"/>
      <c r="J11" s="37"/>
      <c r="K11" s="37"/>
      <c r="L11" s="39"/>
      <c r="M11" s="37">
        <v>1684.5</v>
      </c>
      <c r="N11" s="39"/>
      <c r="O11" s="38"/>
      <c r="P11" s="38"/>
      <c r="Q11" s="39"/>
      <c r="R11" s="38"/>
      <c r="S11" s="39"/>
      <c r="T11" s="39"/>
      <c r="U11" s="39"/>
      <c r="V11" s="39"/>
      <c r="W11" s="39"/>
      <c r="X11" s="28">
        <f t="shared" si="1"/>
        <v>1684.5</v>
      </c>
      <c r="Y11" s="27">
        <f t="shared" si="0"/>
        <v>20975.32</v>
      </c>
    </row>
    <row r="12" spans="1:25" ht="28.5" x14ac:dyDescent="0.25">
      <c r="A12" s="31"/>
      <c r="B12" s="10"/>
      <c r="C12" s="23" t="s">
        <v>35</v>
      </c>
      <c r="D12" s="30">
        <v>20455.64</v>
      </c>
      <c r="E12" s="32">
        <v>19430</v>
      </c>
      <c r="F12" s="40"/>
      <c r="G12" s="27"/>
      <c r="H12" s="27"/>
      <c r="I12" s="29"/>
      <c r="J12" s="29"/>
      <c r="K12" s="29"/>
      <c r="L12" s="27"/>
      <c r="M12" s="28"/>
      <c r="N12" s="28"/>
      <c r="O12" s="29"/>
      <c r="P12" s="29"/>
      <c r="Q12" s="41"/>
      <c r="R12" s="41">
        <v>39885.64</v>
      </c>
      <c r="S12" s="41"/>
      <c r="T12" s="41"/>
      <c r="U12" s="41"/>
      <c r="V12" s="41"/>
      <c r="W12" s="41"/>
      <c r="X12" s="28">
        <f t="shared" si="1"/>
        <v>39885.64</v>
      </c>
      <c r="Y12" s="42">
        <f t="shared" si="0"/>
        <v>0</v>
      </c>
    </row>
    <row r="13" spans="1:25" ht="42.75" x14ac:dyDescent="0.25">
      <c r="A13" s="43"/>
      <c r="B13" s="43"/>
      <c r="C13" s="23" t="s">
        <v>36</v>
      </c>
      <c r="D13" s="30">
        <v>46973.98</v>
      </c>
      <c r="E13" s="32">
        <v>18418</v>
      </c>
      <c r="F13" s="26"/>
      <c r="G13" s="26"/>
      <c r="H13" s="26"/>
      <c r="I13" s="27"/>
      <c r="J13" s="27"/>
      <c r="K13" s="27"/>
      <c r="L13" s="28"/>
      <c r="M13" s="28"/>
      <c r="N13" s="28"/>
      <c r="O13" s="28"/>
      <c r="P13" s="28"/>
      <c r="Q13" s="41"/>
      <c r="R13" s="41">
        <v>65168.959999999999</v>
      </c>
      <c r="S13" s="41"/>
      <c r="T13" s="41"/>
      <c r="U13" s="41"/>
      <c r="V13" s="41"/>
      <c r="W13" s="41"/>
      <c r="X13" s="28">
        <f t="shared" si="1"/>
        <v>65168.959999999999</v>
      </c>
      <c r="Y13" s="42">
        <f t="shared" si="0"/>
        <v>223.02000000000407</v>
      </c>
    </row>
    <row r="14" spans="1:25" ht="57" x14ac:dyDescent="0.25">
      <c r="A14" s="43"/>
      <c r="B14" s="43"/>
      <c r="C14" s="23" t="s">
        <v>37</v>
      </c>
      <c r="D14" s="30"/>
      <c r="E14" s="32">
        <v>0</v>
      </c>
      <c r="F14" s="26"/>
      <c r="G14" s="26"/>
      <c r="H14" s="26"/>
      <c r="I14" s="27"/>
      <c r="J14" s="27"/>
      <c r="K14" s="2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>
        <f t="shared" si="1"/>
        <v>0</v>
      </c>
      <c r="Y14" s="30">
        <f t="shared" si="0"/>
        <v>0</v>
      </c>
    </row>
    <row r="15" spans="1:25" ht="42.75" x14ac:dyDescent="0.25">
      <c r="A15" s="43"/>
      <c r="B15" s="43"/>
      <c r="C15" s="23" t="s">
        <v>38</v>
      </c>
      <c r="D15" s="44"/>
      <c r="E15" s="45">
        <v>0</v>
      </c>
      <c r="F15" s="40"/>
      <c r="G15" s="40"/>
      <c r="H15" s="40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>
        <f t="shared" si="1"/>
        <v>0</v>
      </c>
      <c r="Y15" s="44">
        <f t="shared" si="0"/>
        <v>0</v>
      </c>
    </row>
    <row r="16" spans="1:25" x14ac:dyDescent="0.25">
      <c r="A16" s="43"/>
      <c r="B16" s="43"/>
      <c r="C16" s="23" t="s">
        <v>39</v>
      </c>
      <c r="D16" s="44"/>
      <c r="E16" s="45">
        <v>0</v>
      </c>
      <c r="F16" s="40"/>
      <c r="G16" s="40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>
        <f t="shared" si="1"/>
        <v>0</v>
      </c>
      <c r="Y16" s="44">
        <f t="shared" si="0"/>
        <v>0</v>
      </c>
    </row>
    <row r="17" spans="1:25" ht="42.75" x14ac:dyDescent="0.25">
      <c r="A17" s="43"/>
      <c r="B17" s="43"/>
      <c r="C17" s="23" t="s">
        <v>40</v>
      </c>
      <c r="D17" s="44"/>
      <c r="E17" s="45">
        <v>0</v>
      </c>
      <c r="F17" s="40"/>
      <c r="G17" s="40"/>
      <c r="H17" s="40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>
        <f t="shared" si="1"/>
        <v>0</v>
      </c>
      <c r="Y17" s="44">
        <f t="shared" si="0"/>
        <v>0</v>
      </c>
    </row>
    <row r="18" spans="1:25" ht="28.5" x14ac:dyDescent="0.25">
      <c r="A18" s="43"/>
      <c r="B18" s="43"/>
      <c r="C18" s="23" t="s">
        <v>41</v>
      </c>
      <c r="D18" s="44"/>
      <c r="E18" s="45">
        <v>0</v>
      </c>
      <c r="F18" s="40"/>
      <c r="G18" s="40"/>
      <c r="H18" s="40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>
        <f t="shared" si="1"/>
        <v>0</v>
      </c>
      <c r="Y18" s="44">
        <f t="shared" si="0"/>
        <v>0</v>
      </c>
    </row>
    <row r="19" spans="1:25" ht="42.75" x14ac:dyDescent="0.25">
      <c r="A19" s="43"/>
      <c r="B19" s="43"/>
      <c r="C19" s="23" t="s">
        <v>42</v>
      </c>
      <c r="D19" s="44"/>
      <c r="E19" s="45">
        <v>0</v>
      </c>
      <c r="F19" s="40"/>
      <c r="G19" s="40"/>
      <c r="H19" s="40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>
        <f t="shared" si="1"/>
        <v>0</v>
      </c>
      <c r="Y19" s="44">
        <f t="shared" si="0"/>
        <v>0</v>
      </c>
    </row>
    <row r="20" spans="1:25" x14ac:dyDescent="0.25">
      <c r="A20" s="43"/>
      <c r="B20" s="43"/>
      <c r="C20" s="23" t="s">
        <v>43</v>
      </c>
      <c r="D20" s="44">
        <v>6240.82</v>
      </c>
      <c r="E20" s="45">
        <v>0</v>
      </c>
      <c r="F20" s="40"/>
      <c r="G20" s="40"/>
      <c r="H20" s="40"/>
      <c r="I20" s="28"/>
      <c r="J20" s="28"/>
      <c r="K20" s="28"/>
      <c r="L20" s="28"/>
      <c r="M20" s="28"/>
      <c r="N20" s="28"/>
      <c r="O20" s="28"/>
      <c r="P20" s="28"/>
      <c r="Q20" s="28">
        <v>6240.82</v>
      </c>
      <c r="R20" s="28"/>
      <c r="S20" s="28"/>
      <c r="T20" s="28"/>
      <c r="U20" s="28"/>
      <c r="V20" s="28"/>
      <c r="W20" s="28"/>
      <c r="X20" s="28">
        <f t="shared" si="1"/>
        <v>6240.82</v>
      </c>
      <c r="Y20" s="44">
        <f t="shared" si="0"/>
        <v>0</v>
      </c>
    </row>
    <row r="21" spans="1:25" ht="28.5" x14ac:dyDescent="0.25">
      <c r="A21" s="43"/>
      <c r="B21" s="43"/>
      <c r="C21" s="23" t="s">
        <v>44</v>
      </c>
      <c r="D21" s="44"/>
      <c r="E21" s="45">
        <v>1056</v>
      </c>
      <c r="F21" s="40"/>
      <c r="G21" s="40"/>
      <c r="H21" s="40">
        <v>806</v>
      </c>
      <c r="I21" s="28"/>
      <c r="J21" s="28"/>
      <c r="K21" s="28"/>
      <c r="L21" s="28"/>
      <c r="M21" s="28"/>
      <c r="N21" s="28"/>
      <c r="O21" s="28">
        <v>250</v>
      </c>
      <c r="P21" s="28"/>
      <c r="Q21" s="28"/>
      <c r="R21" s="28"/>
      <c r="S21" s="28"/>
      <c r="T21" s="28"/>
      <c r="U21" s="28"/>
      <c r="V21" s="28"/>
      <c r="W21" s="28"/>
      <c r="X21" s="28">
        <f t="shared" si="1"/>
        <v>1056</v>
      </c>
      <c r="Y21" s="44">
        <f t="shared" si="0"/>
        <v>0</v>
      </c>
    </row>
    <row r="22" spans="1:25" ht="28.5" x14ac:dyDescent="0.25">
      <c r="A22" s="43"/>
      <c r="B22" s="43"/>
      <c r="C22" s="23" t="s">
        <v>45</v>
      </c>
      <c r="D22" s="44"/>
      <c r="E22" s="45">
        <v>10000</v>
      </c>
      <c r="F22" s="40"/>
      <c r="G22" s="40"/>
      <c r="H22" s="40"/>
      <c r="I22" s="28"/>
      <c r="J22" s="28"/>
      <c r="K22" s="28"/>
      <c r="L22" s="28"/>
      <c r="M22" s="28"/>
      <c r="N22" s="28"/>
      <c r="O22" s="28"/>
      <c r="P22" s="28"/>
      <c r="Q22" s="28">
        <v>10000</v>
      </c>
      <c r="R22" s="28"/>
      <c r="S22" s="28"/>
      <c r="T22" s="28"/>
      <c r="U22" s="28"/>
      <c r="V22" s="28"/>
      <c r="W22" s="28"/>
      <c r="X22" s="28">
        <f t="shared" si="1"/>
        <v>10000</v>
      </c>
      <c r="Y22" s="44">
        <f t="shared" si="0"/>
        <v>0</v>
      </c>
    </row>
    <row r="23" spans="1:25" ht="42.75" x14ac:dyDescent="0.25">
      <c r="A23" s="43"/>
      <c r="B23" s="43"/>
      <c r="C23" s="23" t="s">
        <v>46</v>
      </c>
      <c r="D23" s="44">
        <v>8000</v>
      </c>
      <c r="E23" s="45">
        <v>0</v>
      </c>
      <c r="F23" s="40"/>
      <c r="G23" s="40"/>
      <c r="H23" s="40"/>
      <c r="I23" s="28"/>
      <c r="J23" s="28"/>
      <c r="K23" s="28"/>
      <c r="L23" s="28"/>
      <c r="M23" s="28"/>
      <c r="N23" s="28"/>
      <c r="O23" s="28"/>
      <c r="P23" s="28"/>
      <c r="Q23" s="28">
        <v>8000</v>
      </c>
      <c r="R23" s="28"/>
      <c r="S23" s="28"/>
      <c r="T23" s="28"/>
      <c r="U23" s="28"/>
      <c r="V23" s="28"/>
      <c r="W23" s="28"/>
      <c r="X23" s="28">
        <f t="shared" si="1"/>
        <v>8000</v>
      </c>
      <c r="Y23" s="44">
        <f t="shared" si="0"/>
        <v>0</v>
      </c>
    </row>
    <row r="24" spans="1:25" ht="28.5" x14ac:dyDescent="0.25">
      <c r="A24" s="43"/>
      <c r="B24" s="43"/>
      <c r="C24" s="23" t="s">
        <v>47</v>
      </c>
      <c r="D24" s="44">
        <v>50000</v>
      </c>
      <c r="E24" s="45">
        <v>0</v>
      </c>
      <c r="F24" s="40"/>
      <c r="G24" s="40"/>
      <c r="H24" s="40"/>
      <c r="I24" s="28"/>
      <c r="J24" s="28"/>
      <c r="K24" s="28"/>
      <c r="L24" s="28"/>
      <c r="M24" s="28"/>
      <c r="N24" s="28"/>
      <c r="O24" s="28"/>
      <c r="P24" s="28"/>
      <c r="Q24" s="28">
        <v>23840.55</v>
      </c>
      <c r="R24" s="28">
        <v>26159.45</v>
      </c>
      <c r="S24" s="28"/>
      <c r="T24" s="28"/>
      <c r="U24" s="28"/>
      <c r="V24" s="28"/>
      <c r="W24" s="28"/>
      <c r="X24" s="28">
        <f t="shared" si="1"/>
        <v>50000</v>
      </c>
      <c r="Y24" s="44">
        <f t="shared" si="0"/>
        <v>0</v>
      </c>
    </row>
    <row r="25" spans="1:25" x14ac:dyDescent="0.25">
      <c r="A25" s="43"/>
      <c r="B25" s="43"/>
      <c r="C25" s="23" t="s">
        <v>48</v>
      </c>
      <c r="D25" s="44">
        <v>5000</v>
      </c>
      <c r="E25" s="45">
        <v>0</v>
      </c>
      <c r="F25" s="40">
        <v>2173</v>
      </c>
      <c r="G25" s="40"/>
      <c r="H25" s="40"/>
      <c r="I25" s="28"/>
      <c r="J25" s="28"/>
      <c r="K25" s="28"/>
      <c r="L25" s="28">
        <v>1050.07</v>
      </c>
      <c r="M25" s="28"/>
      <c r="N25" s="28"/>
      <c r="O25" s="28"/>
      <c r="P25" s="28"/>
      <c r="Q25" s="28">
        <v>1776.93</v>
      </c>
      <c r="R25" s="28"/>
      <c r="S25" s="28"/>
      <c r="T25" s="28"/>
      <c r="U25" s="28"/>
      <c r="V25" s="28"/>
      <c r="W25" s="28"/>
      <c r="X25" s="28">
        <f t="shared" si="1"/>
        <v>5000</v>
      </c>
      <c r="Y25" s="44">
        <f t="shared" si="0"/>
        <v>0</v>
      </c>
    </row>
    <row r="26" spans="1:25" x14ac:dyDescent="0.25">
      <c r="A26" s="43"/>
      <c r="B26" s="43"/>
      <c r="C26" s="23" t="s">
        <v>49</v>
      </c>
      <c r="D26" s="44"/>
      <c r="E26" s="45">
        <v>30000</v>
      </c>
      <c r="F26" s="40"/>
      <c r="G26" s="40"/>
      <c r="H26" s="40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44"/>
    </row>
    <row r="27" spans="1:25" ht="42.75" x14ac:dyDescent="0.25">
      <c r="A27" s="43"/>
      <c r="B27" s="43"/>
      <c r="C27" s="23" t="s">
        <v>50</v>
      </c>
      <c r="D27" s="44"/>
      <c r="E27" s="45">
        <v>4000</v>
      </c>
      <c r="F27" s="40"/>
      <c r="G27" s="40"/>
      <c r="H27" s="40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44"/>
    </row>
    <row r="28" spans="1:25" ht="28.5" x14ac:dyDescent="0.25">
      <c r="A28" s="43"/>
      <c r="B28" s="43"/>
      <c r="C28" s="23" t="s">
        <v>51</v>
      </c>
      <c r="D28" s="44">
        <v>0</v>
      </c>
      <c r="E28" s="45">
        <v>30000</v>
      </c>
      <c r="F28" s="40"/>
      <c r="G28" s="40"/>
      <c r="H28" s="40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44"/>
    </row>
    <row r="29" spans="1:25" ht="42.75" x14ac:dyDescent="0.25">
      <c r="A29" s="43"/>
      <c r="B29" s="43"/>
      <c r="C29" s="23" t="s">
        <v>52</v>
      </c>
      <c r="D29" s="44"/>
      <c r="E29" s="45">
        <v>50000</v>
      </c>
      <c r="F29" s="40"/>
      <c r="G29" s="40"/>
      <c r="H29" s="40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44"/>
    </row>
    <row r="30" spans="1:25" ht="28.5" x14ac:dyDescent="0.25">
      <c r="A30" s="43"/>
      <c r="B30" s="43"/>
      <c r="C30" s="23" t="s">
        <v>53</v>
      </c>
      <c r="D30" s="44"/>
      <c r="E30" s="45">
        <v>1500</v>
      </c>
      <c r="F30" s="40"/>
      <c r="G30" s="40"/>
      <c r="H30" s="40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44"/>
    </row>
    <row r="31" spans="1:25" ht="28.5" x14ac:dyDescent="0.25">
      <c r="A31" s="43"/>
      <c r="B31" s="43"/>
      <c r="C31" s="23" t="s">
        <v>54</v>
      </c>
      <c r="D31" s="44"/>
      <c r="E31" s="45">
        <v>18000</v>
      </c>
      <c r="F31" s="40"/>
      <c r="G31" s="40"/>
      <c r="H31" s="4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44"/>
    </row>
    <row r="32" spans="1:25" x14ac:dyDescent="0.25">
      <c r="A32" s="46" t="s">
        <v>55</v>
      </c>
      <c r="B32" s="47"/>
      <c r="C32" s="48"/>
      <c r="D32" s="49">
        <f>SUM(D7:D31)</f>
        <v>139330.26</v>
      </c>
      <c r="E32" s="50">
        <f>SUM(E7:E31)</f>
        <v>235404</v>
      </c>
      <c r="F32" s="51">
        <f t="shared" ref="F32:M32" si="2">SUM(F7:F25)</f>
        <v>2173</v>
      </c>
      <c r="G32" s="51">
        <f t="shared" si="2"/>
        <v>0</v>
      </c>
      <c r="H32" s="51">
        <f t="shared" si="2"/>
        <v>2100</v>
      </c>
      <c r="I32" s="51">
        <f t="shared" si="2"/>
        <v>0</v>
      </c>
      <c r="J32" s="51">
        <f t="shared" si="2"/>
        <v>537.83000000000004</v>
      </c>
      <c r="K32" s="51">
        <f t="shared" si="2"/>
        <v>12079.45</v>
      </c>
      <c r="L32" s="51">
        <f t="shared" si="2"/>
        <v>1218.24</v>
      </c>
      <c r="M32" s="51">
        <f t="shared" si="2"/>
        <v>1684.5</v>
      </c>
      <c r="N32" s="51">
        <f>SUM(N6:N25)</f>
        <v>10000</v>
      </c>
      <c r="O32" s="51">
        <f>SUM(O7:O25)</f>
        <v>1250</v>
      </c>
      <c r="P32" s="51">
        <f>SUM(P7:P25)</f>
        <v>0</v>
      </c>
      <c r="Q32" s="51">
        <f>SUM(Q6:Q25)</f>
        <v>57778.85</v>
      </c>
      <c r="R32" s="51">
        <f>SUM(R7:R25)</f>
        <v>131214.05000000002</v>
      </c>
      <c r="S32" s="51">
        <f>SUM(S6:S25)</f>
        <v>0</v>
      </c>
      <c r="T32" s="51">
        <f>SUM(T6:T25)</f>
        <v>0</v>
      </c>
      <c r="U32" s="51">
        <f>SUM(U6:U25)</f>
        <v>0</v>
      </c>
      <c r="V32" s="51">
        <f>SUM(V7:V25)</f>
        <v>0</v>
      </c>
      <c r="W32" s="51">
        <f>SUM(W6:W25)</f>
        <v>0</v>
      </c>
      <c r="X32" s="39">
        <f>SUM(X7:X31)</f>
        <v>220035.92</v>
      </c>
      <c r="Y32" s="49">
        <f>D32+E32-X32</f>
        <v>154698.34</v>
      </c>
    </row>
    <row r="33" spans="1:25" ht="42.75" x14ac:dyDescent="0.3">
      <c r="A33" s="52">
        <v>2</v>
      </c>
      <c r="B33" s="52" t="s">
        <v>56</v>
      </c>
      <c r="C33" s="23" t="s">
        <v>57</v>
      </c>
      <c r="D33" s="33"/>
      <c r="E33" s="32">
        <v>10608</v>
      </c>
      <c r="F33" s="32"/>
      <c r="G33" s="27"/>
      <c r="H33" s="53"/>
      <c r="I33" s="53"/>
      <c r="J33" s="53"/>
      <c r="K33" s="53"/>
      <c r="L33" s="54"/>
      <c r="M33" s="54"/>
      <c r="N33" s="54"/>
      <c r="O33" s="54"/>
      <c r="P33" s="54"/>
      <c r="Q33" s="54"/>
      <c r="R33" s="54"/>
      <c r="S33" s="55">
        <v>10608</v>
      </c>
      <c r="T33" s="55"/>
      <c r="U33" s="55"/>
      <c r="V33" s="55"/>
      <c r="W33" s="55"/>
      <c r="X33" s="56">
        <f>F33+G33+H33+I33+K33+L33+M33+N33+O33+P33+Q33+R33+S33+T33+U33+V33+W33+O33</f>
        <v>10608</v>
      </c>
      <c r="Y33" s="30">
        <f t="shared" si="0"/>
        <v>0</v>
      </c>
    </row>
    <row r="34" spans="1:25" ht="105" x14ac:dyDescent="0.3">
      <c r="A34" s="52">
        <v>3</v>
      </c>
      <c r="B34" s="57" t="s">
        <v>58</v>
      </c>
      <c r="C34" s="58" t="s">
        <v>59</v>
      </c>
      <c r="D34" s="59">
        <v>21768.18</v>
      </c>
      <c r="E34" s="60">
        <v>0</v>
      </c>
      <c r="F34" s="60">
        <v>27090</v>
      </c>
      <c r="G34" s="61"/>
      <c r="H34" s="62"/>
      <c r="I34" s="62"/>
      <c r="J34" s="62"/>
      <c r="K34" s="62"/>
      <c r="L34" s="63"/>
      <c r="M34" s="63"/>
      <c r="N34" s="63"/>
      <c r="O34" s="63"/>
      <c r="P34" s="63"/>
      <c r="Q34" s="63"/>
      <c r="R34" s="63"/>
      <c r="S34" s="64"/>
      <c r="T34" s="64"/>
      <c r="U34" s="64"/>
      <c r="V34" s="64"/>
      <c r="W34" s="64"/>
      <c r="X34" s="65">
        <v>27090</v>
      </c>
      <c r="Y34" s="30">
        <f>D34-X34</f>
        <v>-5321.82</v>
      </c>
    </row>
    <row r="35" spans="1:25" ht="15.75" x14ac:dyDescent="0.25">
      <c r="A35" s="66" t="s">
        <v>55</v>
      </c>
      <c r="B35" s="67"/>
      <c r="C35" s="68"/>
      <c r="D35" s="69">
        <v>21768.18</v>
      </c>
      <c r="E35" s="70">
        <f>E33</f>
        <v>10608</v>
      </c>
      <c r="F35" s="71">
        <f>F34</f>
        <v>27090</v>
      </c>
      <c r="G35" s="71"/>
      <c r="H35" s="71"/>
      <c r="I35" s="71"/>
      <c r="J35" s="71"/>
      <c r="K35" s="71"/>
      <c r="L35" s="72"/>
      <c r="M35" s="72"/>
      <c r="N35" s="72"/>
      <c r="O35" s="72"/>
      <c r="P35" s="72"/>
      <c r="Q35" s="72"/>
      <c r="R35" s="72"/>
      <c r="S35" s="73">
        <f>S33</f>
        <v>10608</v>
      </c>
      <c r="T35" s="73"/>
      <c r="U35" s="73"/>
      <c r="V35" s="73"/>
      <c r="W35" s="73"/>
      <c r="X35" s="74">
        <f>X33+X34</f>
        <v>37698</v>
      </c>
      <c r="Y35" s="49">
        <f>Y34</f>
        <v>-5321.82</v>
      </c>
    </row>
    <row r="36" spans="1:25" ht="18.75" x14ac:dyDescent="0.3">
      <c r="A36" s="75" t="s">
        <v>60</v>
      </c>
      <c r="B36" s="75"/>
      <c r="C36" s="75"/>
      <c r="D36" s="76">
        <f>D32+D34</f>
        <v>161098.44</v>
      </c>
      <c r="E36" s="77">
        <f>E35+E32</f>
        <v>246012</v>
      </c>
      <c r="F36" s="78">
        <f>F32+F35</f>
        <v>29263</v>
      </c>
      <c r="G36" s="78">
        <f t="shared" ref="G36:S36" si="3">G32+G35</f>
        <v>0</v>
      </c>
      <c r="H36" s="78">
        <f t="shared" si="3"/>
        <v>2100</v>
      </c>
      <c r="I36" s="78">
        <f t="shared" si="3"/>
        <v>0</v>
      </c>
      <c r="J36" s="78"/>
      <c r="K36" s="78">
        <f t="shared" si="3"/>
        <v>12079.45</v>
      </c>
      <c r="L36" s="78">
        <f t="shared" si="3"/>
        <v>1218.24</v>
      </c>
      <c r="M36" s="78">
        <f t="shared" si="3"/>
        <v>1684.5</v>
      </c>
      <c r="N36" s="78">
        <f t="shared" si="3"/>
        <v>10000</v>
      </c>
      <c r="O36" s="78">
        <f t="shared" si="3"/>
        <v>1250</v>
      </c>
      <c r="P36" s="78">
        <f t="shared" si="3"/>
        <v>0</v>
      </c>
      <c r="Q36" s="78">
        <f t="shared" si="3"/>
        <v>57778.85</v>
      </c>
      <c r="R36" s="78">
        <f t="shared" si="3"/>
        <v>131214.05000000002</v>
      </c>
      <c r="S36" s="78">
        <f t="shared" si="3"/>
        <v>10608</v>
      </c>
      <c r="T36" s="78"/>
      <c r="U36" s="78"/>
      <c r="V36" s="78"/>
      <c r="W36" s="78"/>
      <c r="X36" s="77">
        <f>X32+X35</f>
        <v>257733.92</v>
      </c>
      <c r="Y36" s="76">
        <f>D36+E36-X36</f>
        <v>149376.51999999999</v>
      </c>
    </row>
  </sheetData>
  <mergeCells count="31">
    <mergeCell ref="A6:L6"/>
    <mergeCell ref="A7:A12"/>
    <mergeCell ref="B7:B12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1:Y1"/>
    <mergeCell ref="A2:Y2"/>
    <mergeCell ref="A3:A5"/>
    <mergeCell ref="B3:B5"/>
    <mergeCell ref="C3:C5"/>
    <mergeCell ref="D3:D5"/>
    <mergeCell ref="E3:E5"/>
    <mergeCell ref="F3:X3"/>
    <mergeCell ref="Y3:Y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2014-07-07T07:45:19Z</dcterms:modified>
</cp:coreProperties>
</file>